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ESORTEERDE ZAKEN\VOORBEELD PRODUCTIE\PRODUKTIE-06-08-2024-(13-35-27)\EXCEL\"/>
    </mc:Choice>
  </mc:AlternateContent>
  <xr:revisionPtr revIDLastSave="0" documentId="13_ncr:1_{4354CC59-2A5A-4440-BE0C-277ED4858760}" xr6:coauthVersionLast="47" xr6:coauthVersionMax="47" xr10:uidLastSave="{00000000-0000-0000-0000-000000000000}"/>
  <bookViews>
    <workbookView xWindow="2268" yWindow="2268" windowWidth="36732" windowHeight="22260" tabRatio="937" firstSheet="2" activeTab="2" xr2:uid="{00000000-000D-0000-FFFF-FFFF00000000}"/>
  </bookViews>
  <sheets>
    <sheet name="Settings" sheetId="2" state="hidden" r:id="rId1"/>
    <sheet name="Bar settings" sheetId="23" state="hidden" r:id="rId2"/>
    <sheet name="Structuur" sheetId="4" r:id="rId3"/>
    <sheet name="Merken-Losse Delen" sheetId="26" r:id="rId4"/>
    <sheet name="Monolijst" sheetId="6" r:id="rId5"/>
    <sheet name="Profielen" sheetId="5" r:id="rId6"/>
    <sheet name="List of sawn beams" sheetId="9" state="hidden" r:id="rId7"/>
    <sheet name="List of sawn profiles, Legend" sheetId="15" state="hidden" r:id="rId8"/>
    <sheet name="Plaatwerk" sheetId="16" r:id="rId9"/>
    <sheet name="Zetwerk" sheetId="20" state="hidden" r:id="rId10"/>
    <sheet name="Steel plates and metal sheets" sheetId="24" state="hidden" r:id="rId11"/>
    <sheet name="Gratings" sheetId="19" state="hidden" r:id="rId12"/>
    <sheet name="Glas" sheetId="18" state="hidden" r:id="rId13"/>
    <sheet name="Inkoop" sheetId="28" r:id="rId14"/>
    <sheet name="Behandeling" sheetId="30" r:id="rId15"/>
    <sheet name="Bevestigingsmiddelen" sheetId="11" r:id="rId16"/>
    <sheet name="Shipping list" sheetId="14" state="hidden" r:id="rId17"/>
    <sheet name="Quantity list, by part type" sheetId="1" state="hidden" r:id="rId18"/>
    <sheet name="Shipping list, short" sheetId="25" state="hidden" r:id="rId19"/>
    <sheet name="Zaaglijst" sheetId="21" r:id="rId20"/>
    <sheet name="Zaag-Totaal" sheetId="22" r:id="rId21"/>
    <sheet name="var" sheetId="31" state="hidden" r:id="rId22"/>
    <sheet name="Walslijst" sheetId="32" state="hidden" r:id="rId23"/>
    <sheet name="Textmap" sheetId="17" state="hidden" r:id="rId24"/>
    <sheet name="Trahecon bestellijst" sheetId="27" state="hidden" r:id="rId25"/>
  </sheets>
  <definedNames>
    <definedName name="_xlnm._FilterDatabase" localSheetId="14" hidden="1">Behandeling!$A$9:$K$12</definedName>
    <definedName name="_xlnm._FilterDatabase" localSheetId="15" hidden="1">Bevestigingsmiddelen!$A$9:$G$10</definedName>
    <definedName name="_xlnm._FilterDatabase" localSheetId="12" hidden="1">Glas!$A$9:$K$12</definedName>
    <definedName name="_xlnm._FilterDatabase" localSheetId="11" hidden="1">Gratings!$A$8:$J$11</definedName>
    <definedName name="_xlnm._FilterDatabase" localSheetId="13" hidden="1">Inkoop!$A$9:$I$10</definedName>
    <definedName name="_xlnm._FilterDatabase" localSheetId="6" hidden="1">'List of sawn beams'!$A$8:$J$9</definedName>
    <definedName name="_xlnm._FilterDatabase" localSheetId="3" hidden="1">'Merken-Losse Delen'!$A$9:$M$12</definedName>
    <definedName name="_xlnm._FilterDatabase" localSheetId="4" hidden="1">Monolijst!$A$9:$I$10</definedName>
    <definedName name="_xlnm._FilterDatabase" localSheetId="8" hidden="1">Plaatwerk!$A$9:$L$12</definedName>
    <definedName name="_xlnm._FilterDatabase" localSheetId="5" hidden="1">Profielen!$A$9:$I$12</definedName>
    <definedName name="_xlnm._FilterDatabase" localSheetId="17" hidden="1">'Quantity list, by part type'!$A$8:$L$11</definedName>
    <definedName name="_xlnm._FilterDatabase" localSheetId="16" hidden="1">'Shipping list'!$A$8:$O$11</definedName>
    <definedName name="_xlnm._FilterDatabase" localSheetId="18" hidden="1">'Shipping list, short'!$A$8:$K$11</definedName>
    <definedName name="_xlnm._FilterDatabase" localSheetId="10" hidden="1">'Steel plates and metal sheets'!$A$8:$N$11</definedName>
    <definedName name="_xlnm._FilterDatabase" localSheetId="2" hidden="1">Structuur!$A$9:$M$12</definedName>
    <definedName name="_xlnm._FilterDatabase" localSheetId="24" hidden="1">'Trahecon bestellijst'!$A$1:$J$2</definedName>
    <definedName name="_xlnm._FilterDatabase" localSheetId="22" hidden="1">Walslijst!$A$9:$L$10</definedName>
    <definedName name="_xlnm._FilterDatabase" localSheetId="19" hidden="1">Zaaglijst!$A$10:$F$12</definedName>
    <definedName name="_xlnm._FilterDatabase" localSheetId="20" hidden="1">'Zaag-Totaal'!$A$9:$J$9</definedName>
    <definedName name="_xlnm._FilterDatabase" localSheetId="9" hidden="1">Zetwerk!$A$9:$K$12</definedName>
    <definedName name="_xlnm.Print_Titles" localSheetId="14">Behandeling!$1:$10</definedName>
    <definedName name="_xlnm.Print_Titles" localSheetId="15">Bevestigingsmiddelen!$1:$9</definedName>
    <definedName name="_xlnm.Print_Titles" localSheetId="12">Glas!$1:$10</definedName>
    <definedName name="_xlnm.Print_Titles" localSheetId="11">Gratings!$1:$9</definedName>
    <definedName name="_xlnm.Print_Titles" localSheetId="13">Inkoop!$1:$9</definedName>
    <definedName name="_xlnm.Print_Titles" localSheetId="6">'List of sawn beams'!$1:$8</definedName>
    <definedName name="_xlnm.Print_Titles" localSheetId="3">'Merken-Losse Delen'!$1:$10</definedName>
    <definedName name="_xlnm.Print_Titles" localSheetId="4">Monolijst!$1:$9</definedName>
    <definedName name="_xlnm.Print_Titles" localSheetId="8">Plaatwerk!$1:$10</definedName>
    <definedName name="_xlnm.Print_Titles" localSheetId="5">Profielen!$1:$10</definedName>
    <definedName name="_xlnm.Print_Titles" localSheetId="17">'Quantity list, by part type'!$1:$9</definedName>
    <definedName name="_xlnm.Print_Titles" localSheetId="16">'Shipping list'!$1:$9</definedName>
    <definedName name="_xlnm.Print_Titles" localSheetId="18">'Shipping list, short'!$1:$9</definedName>
    <definedName name="_xlnm.Print_Titles" localSheetId="10">'Steel plates and metal sheets'!$1:$9</definedName>
    <definedName name="_xlnm.Print_Titles" localSheetId="2">Structuur!$1:$10</definedName>
    <definedName name="_xlnm.Print_Titles" localSheetId="24">'Trahecon bestellijst'!$1:$1</definedName>
    <definedName name="_xlnm.Print_Titles" localSheetId="22">Walslijst!$1:$9</definedName>
    <definedName name="_xlnm.Print_Titles" localSheetId="19">Zaaglijst!$1:$10</definedName>
    <definedName name="_xlnm.Print_Titles" localSheetId="20">'Zaag-Totaal'!$1:$9</definedName>
    <definedName name="_xlnm.Print_Titles" localSheetId="9">Zetwerk!$1:$10</definedName>
    <definedName name="BarTypesConfig">'Bar settings'!$A$2:$I$150</definedName>
    <definedName name="BOMTemplateConfig">Settings!$B$11:$J$62</definedName>
    <definedName name="ConsiderAssembling">Settings!$B$5</definedName>
    <definedName name="Language">Settings!$B$3</definedName>
    <definedName name="OutputRawData">Settings!$B$2</definedName>
    <definedName name="PreferStockItems" localSheetId="13">'Bar settings'!#REF!</definedName>
    <definedName name="PreferStockItems" localSheetId="24">'Bar settings'!#REF!</definedName>
    <definedName name="PreferStockItems">'Bar settings'!#REF!</definedName>
    <definedName name="ProjectionMethod">Settings!$B$6</definedName>
    <definedName name="ScriptFile">Settings!$B$1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27" l="1"/>
  <c r="H70" i="27"/>
  <c r="C70" i="27"/>
  <c r="A6" i="32"/>
  <c r="B5" i="31"/>
  <c r="A5" i="32" s="1"/>
  <c r="A13" i="22"/>
  <c r="A12" i="22"/>
  <c r="A11" i="22"/>
  <c r="A10" i="22"/>
  <c r="A6" i="22"/>
  <c r="A5" i="22"/>
  <c r="A6" i="21"/>
  <c r="A5" i="21"/>
  <c r="K51" i="25"/>
  <c r="I51" i="25"/>
  <c r="K21" i="25"/>
  <c r="K54" i="25" s="1"/>
  <c r="I21" i="25"/>
  <c r="I54" i="25" s="1"/>
  <c r="G26" i="11"/>
  <c r="A6" i="11"/>
  <c r="K37" i="30"/>
  <c r="I37" i="30"/>
  <c r="B37" i="30"/>
  <c r="K22" i="30"/>
  <c r="I22" i="30"/>
  <c r="B22" i="30"/>
  <c r="A6" i="30"/>
  <c r="A5" i="30"/>
  <c r="I11" i="28"/>
  <c r="A6" i="28"/>
  <c r="A5" i="28"/>
  <c r="A6" i="18"/>
  <c r="A5" i="18"/>
  <c r="A6" i="20"/>
  <c r="L194" i="16"/>
  <c r="J194" i="16"/>
  <c r="H194" i="16"/>
  <c r="B194" i="16"/>
  <c r="L190" i="16"/>
  <c r="J190" i="16"/>
  <c r="H190" i="16"/>
  <c r="B190" i="16"/>
  <c r="L186" i="16"/>
  <c r="J186" i="16"/>
  <c r="H186" i="16"/>
  <c r="B186" i="16"/>
  <c r="L182" i="16"/>
  <c r="J182" i="16"/>
  <c r="H182" i="16"/>
  <c r="B182" i="16"/>
  <c r="L178" i="16"/>
  <c r="J178" i="16"/>
  <c r="H178" i="16"/>
  <c r="B178" i="16"/>
  <c r="L174" i="16"/>
  <c r="J174" i="16"/>
  <c r="H174" i="16"/>
  <c r="B174" i="16"/>
  <c r="L170" i="16"/>
  <c r="J170" i="16"/>
  <c r="H170" i="16"/>
  <c r="B170" i="16"/>
  <c r="L165" i="16"/>
  <c r="J165" i="16"/>
  <c r="H165" i="16"/>
  <c r="B165" i="16"/>
  <c r="L161" i="16"/>
  <c r="J161" i="16"/>
  <c r="H161" i="16"/>
  <c r="B161" i="16"/>
  <c r="L157" i="16"/>
  <c r="J157" i="16"/>
  <c r="H157" i="16"/>
  <c r="B157" i="16"/>
  <c r="L153" i="16"/>
  <c r="J153" i="16"/>
  <c r="H153" i="16"/>
  <c r="B153" i="16"/>
  <c r="L149" i="16"/>
  <c r="J149" i="16"/>
  <c r="H149" i="16"/>
  <c r="B149" i="16"/>
  <c r="L145" i="16"/>
  <c r="J145" i="16"/>
  <c r="H145" i="16"/>
  <c r="B145" i="16"/>
  <c r="L141" i="16"/>
  <c r="J141" i="16"/>
  <c r="H141" i="16"/>
  <c r="B141" i="16"/>
  <c r="L136" i="16"/>
  <c r="J136" i="16"/>
  <c r="H136" i="16"/>
  <c r="B136" i="16"/>
  <c r="L123" i="16"/>
  <c r="J123" i="16"/>
  <c r="H123" i="16"/>
  <c r="B123" i="16"/>
  <c r="L119" i="16"/>
  <c r="J119" i="16"/>
  <c r="H119" i="16"/>
  <c r="B119" i="16"/>
  <c r="L115" i="16"/>
  <c r="J115" i="16"/>
  <c r="H115" i="16"/>
  <c r="B115" i="16"/>
  <c r="L111" i="16"/>
  <c r="J111" i="16"/>
  <c r="H111" i="16"/>
  <c r="B111" i="16"/>
  <c r="L107" i="16"/>
  <c r="J107" i="16"/>
  <c r="H107" i="16"/>
  <c r="B107" i="16"/>
  <c r="L103" i="16"/>
  <c r="J103" i="16"/>
  <c r="H103" i="16"/>
  <c r="B103" i="16"/>
  <c r="L99" i="16"/>
  <c r="J99" i="16"/>
  <c r="H99" i="16"/>
  <c r="B99" i="16"/>
  <c r="L95" i="16"/>
  <c r="J95" i="16"/>
  <c r="H95" i="16"/>
  <c r="B95" i="16"/>
  <c r="L91" i="16"/>
  <c r="J91" i="16"/>
  <c r="H91" i="16"/>
  <c r="B91" i="16"/>
  <c r="L87" i="16"/>
  <c r="J87" i="16"/>
  <c r="H87" i="16"/>
  <c r="B87" i="16"/>
  <c r="L83" i="16"/>
  <c r="J83" i="16"/>
  <c r="H83" i="16"/>
  <c r="B83" i="16"/>
  <c r="L79" i="16"/>
  <c r="J79" i="16"/>
  <c r="H79" i="16"/>
  <c r="B79" i="16"/>
  <c r="L75" i="16"/>
  <c r="J75" i="16"/>
  <c r="H75" i="16"/>
  <c r="B75" i="16"/>
  <c r="L71" i="16"/>
  <c r="J71" i="16"/>
  <c r="H71" i="16"/>
  <c r="B71" i="16"/>
  <c r="L66" i="16"/>
  <c r="J66" i="16"/>
  <c r="H66" i="16"/>
  <c r="B66" i="16"/>
  <c r="L62" i="16"/>
  <c r="J62" i="16"/>
  <c r="H62" i="16"/>
  <c r="B62" i="16"/>
  <c r="L58" i="16"/>
  <c r="J58" i="16"/>
  <c r="H58" i="16"/>
  <c r="B58" i="16"/>
  <c r="L53" i="16"/>
  <c r="J53" i="16"/>
  <c r="H53" i="16"/>
  <c r="B53" i="16"/>
  <c r="L48" i="16"/>
  <c r="J48" i="16"/>
  <c r="H48" i="16"/>
  <c r="B48" i="16"/>
  <c r="L44" i="16"/>
  <c r="J44" i="16"/>
  <c r="H44" i="16"/>
  <c r="B44" i="16"/>
  <c r="L38" i="16"/>
  <c r="J38" i="16"/>
  <c r="H38" i="16"/>
  <c r="B38" i="16"/>
  <c r="L34" i="16"/>
  <c r="J34" i="16"/>
  <c r="H34" i="16"/>
  <c r="B34" i="16"/>
  <c r="L29" i="16"/>
  <c r="J29" i="16"/>
  <c r="H29" i="16"/>
  <c r="B29" i="16"/>
  <c r="L25" i="16"/>
  <c r="J25" i="16"/>
  <c r="H25" i="16"/>
  <c r="B25" i="16"/>
  <c r="L21" i="16"/>
  <c r="J21" i="16"/>
  <c r="H21" i="16"/>
  <c r="B21" i="16"/>
  <c r="L17" i="16"/>
  <c r="J17" i="16"/>
  <c r="H17" i="16"/>
  <c r="B17" i="16"/>
  <c r="L13" i="16"/>
  <c r="J13" i="16"/>
  <c r="H13" i="16"/>
  <c r="B13" i="16"/>
  <c r="A6" i="16"/>
  <c r="A5" i="16"/>
  <c r="I29" i="5"/>
  <c r="G29" i="5"/>
  <c r="E29" i="5"/>
  <c r="B29" i="5"/>
  <c r="I25" i="5"/>
  <c r="G25" i="5"/>
  <c r="E25" i="5"/>
  <c r="B25" i="5"/>
  <c r="I19" i="5"/>
  <c r="G19" i="5"/>
  <c r="E19" i="5"/>
  <c r="B19" i="5"/>
  <c r="I13" i="5"/>
  <c r="G13" i="5"/>
  <c r="E13" i="5"/>
  <c r="B13" i="5"/>
  <c r="A6" i="5"/>
  <c r="A5" i="5"/>
  <c r="I78" i="6"/>
  <c r="G78" i="6"/>
  <c r="B78" i="6"/>
  <c r="A6" i="6"/>
  <c r="M35" i="26"/>
  <c r="K35" i="26"/>
  <c r="A6" i="26"/>
  <c r="A5" i="26"/>
  <c r="M110" i="4"/>
  <c r="K110" i="4"/>
  <c r="A6" i="4"/>
  <c r="A5" i="4"/>
  <c r="A5" i="6" l="1"/>
  <c r="A5" i="11"/>
  <c r="A5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Müller, Christian</author>
  </authors>
  <commentList>
    <comment ref="K10" authorId="0" shapeId="0" xr:uid="{00000000-0006-0000-0000-000001000000}">
      <text>
        <r>
          <rPr>
            <sz val="8"/>
            <color indexed="81"/>
            <rFont val="Tahoma"/>
            <family val="2"/>
          </rPr>
          <t>If a number of rows is specified, the insertion of a page break for grouped lists will be attempted in order to preserve the grouping.
The number of rows fitting on a page is depends on various parameters such as row height and printer settings, i.e. several trials may be required</t>
        </r>
      </text>
    </comment>
  </commentList>
</comments>
</file>

<file path=xl/sharedStrings.xml><?xml version="1.0" encoding="utf-8"?>
<sst xmlns="http://schemas.openxmlformats.org/spreadsheetml/2006/main" count="2887" uniqueCount="443">
  <si>
    <t>Script file</t>
  </si>
  <si>
    <t>HiCAD_Stahlbau.2100.0.cs</t>
  </si>
  <si>
    <t>Export raw data</t>
  </si>
  <si>
    <t>false</t>
  </si>
  <si>
    <t>Language</t>
  </si>
  <si>
    <t>en</t>
  </si>
  <si>
    <t>Consider site assembly</t>
  </si>
  <si>
    <t>If active, boltings inserted on-site  will be declared as loose parts in the shipping list.</t>
  </si>
  <si>
    <t>Projection method for cut symbols</t>
  </si>
  <si>
    <t>1: European Projection
3: American projection</t>
  </si>
  <si>
    <t>Bills of Materials</t>
  </si>
  <si>
    <t>Name</t>
  </si>
  <si>
    <t>Create</t>
  </si>
  <si>
    <t>Structure List</t>
  </si>
  <si>
    <t>Filter attribute</t>
  </si>
  <si>
    <t>Filter criteria</t>
  </si>
  <si>
    <t>Exclusion filter</t>
  </si>
  <si>
    <t>Sort attributes</t>
  </si>
  <si>
    <t>Cut symbols</t>
  </si>
  <si>
    <t>Class</t>
  </si>
  <si>
    <t>Rows per page</t>
  </si>
  <si>
    <t>Structuur</t>
  </si>
  <si>
    <t>true</t>
  </si>
  <si>
    <t>H_%10</t>
  </si>
  <si>
    <t>6,14,30,57,58</t>
  </si>
  <si>
    <t>_ATTR_@3</t>
  </si>
  <si>
    <t>Merken-Losse Delen</t>
  </si>
  <si>
    <t>%Stufe</t>
  </si>
  <si>
    <t>1</t>
  </si>
  <si>
    <t>Monolijst</t>
  </si>
  <si>
    <t>6,14,27,31,32,46,47,48,49,50,51</t>
  </si>
  <si>
    <t>%Posnr</t>
  </si>
  <si>
    <t>Profielen</t>
  </si>
  <si>
    <t>H_$03</t>
  </si>
  <si>
    <t>Inkoop,inkoop,Montage,montage</t>
  </si>
  <si>
    <t>Plaatwerk</t>
  </si>
  <si>
    <t>2</t>
  </si>
  <si>
    <t>H_$07</t>
  </si>
  <si>
    <t>Glas</t>
  </si>
  <si>
    <t>Zetwerk</t>
  </si>
  <si>
    <t>33</t>
  </si>
  <si>
    <t>Glas,Glass</t>
  </si>
  <si>
    <t>Inkoop</t>
  </si>
  <si>
    <t>Inkoop,inkoop</t>
  </si>
  <si>
    <t>Behandeling</t>
  </si>
  <si>
    <t>H_$BEHANDELD</t>
  </si>
  <si>
    <t>True,"True"</t>
  </si>
  <si>
    <t>Bevestigingsmiddelen</t>
  </si>
  <si>
    <t>H_$PTK</t>
  </si>
  <si>
    <t>ELBOW, Tensioning elements, Turnbuckle</t>
  </si>
  <si>
    <t>Zaaglijst</t>
  </si>
  <si>
    <t>H_§03</t>
  </si>
  <si>
    <t>BarList</t>
  </si>
  <si>
    <t>Zaag-Totaal</t>
  </si>
  <si>
    <t>BarSummary</t>
  </si>
  <si>
    <t>Walslijst</t>
  </si>
  <si>
    <t>H_WALSEN</t>
  </si>
  <si>
    <t>var</t>
  </si>
  <si>
    <t>Trahecon bestellijst</t>
  </si>
  <si>
    <t>List of sawn beams</t>
  </si>
  <si>
    <t>Shipping list</t>
  </si>
  <si>
    <t>ShippingList</t>
  </si>
  <si>
    <t>Shipping list, short</t>
  </si>
  <si>
    <t>ShippingListShort</t>
  </si>
  <si>
    <t>Steel plates and metal sheets</t>
  </si>
  <si>
    <t>2,33</t>
  </si>
  <si>
    <t>Gratings</t>
  </si>
  <si>
    <t>56</t>
  </si>
  <si>
    <t>Beam</t>
  </si>
  <si>
    <t>Material</t>
  </si>
  <si>
    <t>Length</t>
  </si>
  <si>
    <t>Cutting width</t>
  </si>
  <si>
    <t>Cutting allowance</t>
  </si>
  <si>
    <t>Abstand Anfang</t>
  </si>
  <si>
    <t>Abstand Ende</t>
  </si>
  <si>
    <t>Verwenden</t>
  </si>
  <si>
    <t>Anzahl</t>
  </si>
  <si>
    <t>AMG</t>
  </si>
  <si>
    <t>AMG Quick Excellence</t>
  </si>
  <si>
    <t>Aluminium</t>
  </si>
  <si>
    <t>Aluminium-geannodiseerd</t>
  </si>
  <si>
    <t>AMG Quick Premium</t>
  </si>
  <si>
    <t>AMG Quick Royal</t>
  </si>
  <si>
    <t>AMG Quick Superior</t>
  </si>
  <si>
    <t>AMG Quick Ultimate</t>
  </si>
  <si>
    <t>AMG Simple Excellence</t>
  </si>
  <si>
    <t>AMG Simple Excellence full Cover</t>
  </si>
  <si>
    <t>AMG Simple Premium</t>
  </si>
  <si>
    <t>AMG Simple Premium Cover</t>
  </si>
  <si>
    <t>AMG Simple Royal</t>
  </si>
  <si>
    <t>AMG Simple Royal full Cover</t>
  </si>
  <si>
    <t>AMG Standard Adv Cover Profile</t>
  </si>
  <si>
    <t>AMG Standard Adv Full Cover</t>
  </si>
  <si>
    <t>AMG Standard Advanced</t>
  </si>
  <si>
    <t>AMG Standard Excellence</t>
  </si>
  <si>
    <t>AMG Standard Excellence Cover Pr</t>
  </si>
  <si>
    <t>AMG Standard Excellence Full C</t>
  </si>
  <si>
    <t>AMG Standard Royal</t>
  </si>
  <si>
    <t>AMG Standard Royal Cover Profile</t>
  </si>
  <si>
    <t>AMG Standard Royal Full Cover</t>
  </si>
  <si>
    <t>AMG Standard Superior</t>
  </si>
  <si>
    <t>AMG Standard Ultimate</t>
  </si>
  <si>
    <t>Base profiel T54-43</t>
  </si>
  <si>
    <t>Glashekprofiel 34-30 OR</t>
  </si>
  <si>
    <t xml:space="preserve">Glashekprofiel 54-30 BR </t>
  </si>
  <si>
    <t xml:space="preserve">Glashekprofiel 54-30 OR </t>
  </si>
  <si>
    <t>Glashekprofiel 60-20T H=45</t>
  </si>
  <si>
    <t>Glashekprofiel 70-30 OR</t>
  </si>
  <si>
    <t>Glashekprofiel 70-40 BR</t>
  </si>
  <si>
    <t>Glashekprofiel 90-30 BR</t>
  </si>
  <si>
    <t>Glaslijst</t>
  </si>
  <si>
    <t>Glasregel 50x50 mm</t>
  </si>
  <si>
    <t>Handregel 50-47</t>
  </si>
  <si>
    <t>HEKREGEL 60-20 BINNEN</t>
  </si>
  <si>
    <t>HEKREGEL 60-20 BUITEN</t>
  </si>
  <si>
    <t>Kliklijst 90 BR</t>
  </si>
  <si>
    <t>LAMEL 50X15</t>
  </si>
  <si>
    <t>LAMELPROFIEL 40-10</t>
  </si>
  <si>
    <t>Rubber EPDM 44.2 - 33.1 glas</t>
  </si>
  <si>
    <t>EPDM</t>
  </si>
  <si>
    <t>Rubber EPDM 5.5.2 glas</t>
  </si>
  <si>
    <t>Schermprofiel 60x37</t>
  </si>
  <si>
    <t>SPIJLPROFIEL Ø25X1.2</t>
  </si>
  <si>
    <t>Balusterstrip 80X15</t>
  </si>
  <si>
    <t>MBR</t>
  </si>
  <si>
    <t>Glashekprofiel 34-32</t>
  </si>
  <si>
    <t>Glashekprofiel 54-32V</t>
  </si>
  <si>
    <t>Glashekprofiel 54-45T</t>
  </si>
  <si>
    <t>Glashekprofiel 54-45V</t>
  </si>
  <si>
    <t>Glashekprofiel 54-45VKZ</t>
  </si>
  <si>
    <t>Glashekprofiel 60-48T</t>
  </si>
  <si>
    <t>Glashekprofiel 70-32</t>
  </si>
  <si>
    <t>Glashekprofiel 70-40</t>
  </si>
  <si>
    <t>Glashekprofiel 90-30</t>
  </si>
  <si>
    <t>Glashekprofiel 90-32</t>
  </si>
  <si>
    <t>Glaslat MBR Scherm</t>
  </si>
  <si>
    <t>Handregelprofiel 60-32</t>
  </si>
  <si>
    <t>Handregelprofiel 80-32</t>
  </si>
  <si>
    <t>Handregelprofiel Ø50</t>
  </si>
  <si>
    <t>Kliklijst glashek 90-30</t>
  </si>
  <si>
    <t>Kliklijst glashek 90-30 hoog</t>
  </si>
  <si>
    <t>Koppelprofiel ø41</t>
  </si>
  <si>
    <t>Lamel 40-10</t>
  </si>
  <si>
    <t>Lamelhekprofiel 60-20</t>
  </si>
  <si>
    <t>Omrandingsprofiel MBR Scherm</t>
  </si>
  <si>
    <t>Spijlprofiel rond 25</t>
  </si>
  <si>
    <t>Stripbaluster 60x20</t>
  </si>
  <si>
    <t>Tussenregel MBR Scherm</t>
  </si>
  <si>
    <t>47.079 JB PROFIEL</t>
  </si>
  <si>
    <t>J en B</t>
  </si>
  <si>
    <t>53X30 B</t>
  </si>
  <si>
    <t>Jonkers</t>
  </si>
  <si>
    <t>53X30 O</t>
  </si>
  <si>
    <t>50-Z</t>
  </si>
  <si>
    <t>95x30B</t>
  </si>
  <si>
    <t>GR50x50 - Paneelregel</t>
  </si>
  <si>
    <t>De Kamper</t>
  </si>
  <si>
    <t>Prefer residual lengths</t>
  </si>
  <si>
    <t>Preferring residual lengths (Number&gt;0) may result in a greater amount of waste.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</si>
  <si>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s</t>
    </r>
    <r>
      <rPr>
        <sz val="36"/>
        <color theme="1"/>
        <rFont val="Georgia Pro"/>
        <family val="1"/>
      </rPr>
      <t>tru</t>
    </r>
    <r>
      <rPr>
        <sz val="36"/>
        <rFont val="Georgia Pro"/>
        <family val="1"/>
      </rPr>
      <t>c</t>
    </r>
    <r>
      <rPr>
        <sz val="36"/>
        <color theme="1"/>
        <rFont val="Georgia Pro"/>
        <family val="1"/>
      </rPr>
      <t>tuur</t>
    </r>
  </si>
  <si>
    <t>Niveau</t>
  </si>
  <si>
    <t>Pos</t>
  </si>
  <si>
    <t>Aantal</t>
  </si>
  <si>
    <t>Onderdeel</t>
  </si>
  <si>
    <t>Opmerking</t>
  </si>
  <si>
    <t>Lengte (mm)</t>
  </si>
  <si>
    <t>Breedte (mm)</t>
  </si>
  <si>
    <t>Hoogte (mm)</t>
  </si>
  <si>
    <t>Materiaal</t>
  </si>
  <si>
    <t>Opp.rondom(m²)</t>
  </si>
  <si>
    <t>Gew.(kg)</t>
  </si>
  <si>
    <t>Gew.Tot.</t>
  </si>
  <si>
    <t>Samensteller</t>
  </si>
  <si>
    <t>Aflasser</t>
  </si>
  <si>
    <t>Indicatief</t>
  </si>
  <si>
    <t>Kolom</t>
  </si>
  <si>
    <t/>
  </si>
  <si>
    <t>S235JRG2</t>
  </si>
  <si>
    <t>1L PC RAL 7021 - Zwartgrijs</t>
  </si>
  <si>
    <t>Plaatwerk D= 10</t>
  </si>
  <si>
    <t>Plaatwerk D= 5</t>
  </si>
  <si>
    <t>Koker Profiel 80x80x5 EN 10210-2</t>
  </si>
  <si>
    <t>S235JRH</t>
  </si>
  <si>
    <t>Muurleuning</t>
  </si>
  <si>
    <t>Leuningdrager inkoop</t>
  </si>
  <si>
    <t>Plaatwerk D= 3</t>
  </si>
  <si>
    <t>Constructie buis 42.4x2.6</t>
  </si>
  <si>
    <t>Trapboom</t>
  </si>
  <si>
    <t>Plaatwerk D= 8</t>
  </si>
  <si>
    <t>Massieve as 16</t>
  </si>
  <si>
    <t>Losse Delen</t>
  </si>
  <si>
    <t>#ERROR#</t>
  </si>
  <si>
    <t>Hout D= 40</t>
  </si>
  <si>
    <t>Hout</t>
  </si>
  <si>
    <t>Eiekn 1x geolied</t>
  </si>
  <si>
    <t>Constructie buis 33.7x2</t>
  </si>
  <si>
    <t>in het werk op maat maken</t>
  </si>
  <si>
    <t>RVS 304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</si>
  <si>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m</t>
    </r>
    <r>
      <rPr>
        <sz val="36"/>
        <color theme="1"/>
        <rFont val="Georgia Pro"/>
        <family val="1"/>
      </rPr>
      <t xml:space="preserve">erken / </t>
    </r>
    <r>
      <rPr>
        <sz val="36"/>
        <color rgb="FFFF0000"/>
        <rFont val="Georgia Pro"/>
        <family val="1"/>
      </rPr>
      <t>l</t>
    </r>
    <r>
      <rPr>
        <sz val="36"/>
        <color theme="1"/>
        <rFont val="Georgia Pro"/>
        <family val="1"/>
      </rPr>
      <t>osse delen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</si>
  <si>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o</t>
    </r>
    <r>
      <rPr>
        <sz val="36"/>
        <color theme="1"/>
        <rFont val="Georgia Pro"/>
        <family val="1"/>
      </rPr>
      <t>nderdelenlijst</t>
    </r>
  </si>
  <si>
    <t>Opp.rondom (m²)</t>
  </si>
  <si>
    <t>Gew.(indicatief) (kg)</t>
  </si>
  <si>
    <t>Gew.Tot.(indicatief)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</si>
  <si>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rofielen</t>
    </r>
  </si>
  <si>
    <t>Constructie buis 33.7x2, RVS 304</t>
  </si>
  <si>
    <t>Constructie buis 42.4x2.6, S235JRH</t>
  </si>
  <si>
    <t>Koker Profiel 80x80x5 EN 10210-2, S235JRH</t>
  </si>
  <si>
    <t>Massieve as 16, S235JRG2</t>
  </si>
  <si>
    <t>Tekening Nr.:</t>
  </si>
  <si>
    <t>!header!H_U_SZNTEKNUMMER!</t>
  </si>
  <si>
    <t>Klant:</t>
  </si>
  <si>
    <t>!header!H_U_SZNOPDRGEVER!</t>
  </si>
  <si>
    <t>Order Nr.:</t>
  </si>
  <si>
    <t>!header!H_U_SZNONSORDER!</t>
  </si>
  <si>
    <t>Klant Order Nr.:</t>
  </si>
  <si>
    <t>!header!H_U_SZNKLANTORDER!</t>
  </si>
  <si>
    <t>Project:</t>
  </si>
  <si>
    <t>!header!H_U_SZNPROJECT!</t>
  </si>
  <si>
    <t>Datum:</t>
  </si>
  <si>
    <t>!header!H_U_SZNDATUM!</t>
  </si>
  <si>
    <t>Getekend:</t>
  </si>
  <si>
    <t>!header!H_U_SZNGETEKEND!</t>
  </si>
  <si>
    <t>Onderdeel:</t>
  </si>
  <si>
    <t>!header!H_U_SZNONDERDEEL!</t>
  </si>
  <si>
    <t>Item</t>
  </si>
  <si>
    <t>Number</t>
  </si>
  <si>
    <t>Designation</t>
  </si>
  <si>
    <t>Length (mm)</t>
  </si>
  <si>
    <t>Cut (Web)</t>
  </si>
  <si>
    <t>Cut (Flange)</t>
  </si>
  <si>
    <t>Weight (kg)</t>
  </si>
  <si>
    <t>Total weight</t>
  </si>
  <si>
    <t>!table!%Posnr!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</si>
  <si>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!%Anzahl!</t>
    </r>
  </si>
  <si>
    <t>!table!H_$BB!</t>
  </si>
  <si>
    <t>!table!H_§03!</t>
  </si>
  <si>
    <t>!table!H_$10!</t>
  </si>
  <si>
    <t>!table!H_$09!</t>
  </si>
  <si>
    <t>!table!%Material!</t>
  </si>
  <si>
    <t>!table!H_$01!</t>
  </si>
  <si>
    <t>!table!H_§01!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</si>
  <si>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!_ATTR_@1!</t>
    </r>
  </si>
  <si>
    <t>!table!AlternatingRowStyle!</t>
  </si>
  <si>
    <t>List of sawn profiles, Legend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</si>
  <si>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laatwerk</t>
    </r>
  </si>
  <si>
    <t>Dikte (mm)</t>
  </si>
  <si>
    <t>Lengte Tot.</t>
  </si>
  <si>
    <t>Hout D= 40, 250, Hout</t>
  </si>
  <si>
    <t>Hout D= 40, 343, Hout</t>
  </si>
  <si>
    <t>Hout D= 40, 359, Hout</t>
  </si>
  <si>
    <t>Hout D= 40, 702, Hout</t>
  </si>
  <si>
    <t>Hout D= 40, 729, Hout</t>
  </si>
  <si>
    <t>Hout D= 40, 829, Hout</t>
  </si>
  <si>
    <t>Hout D= 40, 857, Hout</t>
  </si>
  <si>
    <t>Hout D= 40, 889, Hout</t>
  </si>
  <si>
    <t>Hout D= 40, 895, Hout</t>
  </si>
  <si>
    <t>Plaatwerk D= 10, 42, S235JRG2</t>
  </si>
  <si>
    <t>Plaatwerk D= 10, 60, S235JRG2</t>
  </si>
  <si>
    <t>Plaatwerk D= 10, 90, S235JRG2</t>
  </si>
  <si>
    <t>Plaatwerk D= 10, 105, S235JRG2</t>
  </si>
  <si>
    <t>Plaatwerk D= 10, 120, S235JRG2</t>
  </si>
  <si>
    <t>Plaatwerk D= 10, 170, S235JRG2</t>
  </si>
  <si>
    <t>Plaatwerk D= 10, 257, S235JRG2</t>
  </si>
  <si>
    <t>Plaatwerk D= 10, 385, S235JRG2</t>
  </si>
  <si>
    <t>Plaatwerk D= 10, 494, S235JRG2</t>
  </si>
  <si>
    <t>Plaatwerk D= 10, 704, S235JRG2</t>
  </si>
  <si>
    <t>Plaatwerk D= 10, 919, S235JRG2</t>
  </si>
  <si>
    <t>Plaatwerk D= 10, 1165, S235JRG2</t>
  </si>
  <si>
    <t>Plaatwerk D= 10, 1999, S235JRG2</t>
  </si>
  <si>
    <t>Plaatwerk D= 3, 35, S235JRG2</t>
  </si>
  <si>
    <t>Plaatwerk D= 5, 68, S235JRG2</t>
  </si>
  <si>
    <t>Plaatwerk D= 5, 80, S235JRG2</t>
  </si>
  <si>
    <t>Plaatwerk D= 8, 50, S235JRG2</t>
  </si>
  <si>
    <t>Plaatwerk D= 8, 59, S235JRG2</t>
  </si>
  <si>
    <t>Plaatwerk D= 8, 60, S235JRG2</t>
  </si>
  <si>
    <t>Plaatwerk D= 8, 64, S235JRG2</t>
  </si>
  <si>
    <t>Plaatwerk D= 8, 67, S235JRG2</t>
  </si>
  <si>
    <t>Plaatwerk D= 8, 69, S235JRG2</t>
  </si>
  <si>
    <t>Plaatwerk D= 8, 72, S235JRG2</t>
  </si>
  <si>
    <t>Plaatwerk D= 8, 76, S235JRG2</t>
  </si>
  <si>
    <t>Plaatwerk D= 8, 99, S235JRG2</t>
  </si>
  <si>
    <t>Plaatwerk D= 8, 114, S235JRG2</t>
  </si>
  <si>
    <t>Plaatwerk D= 8, 118, S235JRG2</t>
  </si>
  <si>
    <t>Plaatwerk D= 8, 211, S235JRG2</t>
  </si>
  <si>
    <t>Plaatwerk D= 8, 249, S235JRG2</t>
  </si>
  <si>
    <t>Plaatwerk D= 8, 285, S235JRG2</t>
  </si>
  <si>
    <t>Plaatwerk D= 8, 300, S235JRG2</t>
  </si>
  <si>
    <t>Plaatwerk D= 8, 398, S235JRG2</t>
  </si>
  <si>
    <t>Plaatwerk D= 8, 404, S235JRG2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</si>
  <si>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>design -</t>
    </r>
    <r>
      <rPr>
        <sz val="36"/>
        <color rgb="FFFF0000"/>
        <rFont val="Georgia Pro"/>
        <family val="1"/>
      </rPr>
      <t xml:space="preserve"> z</t>
    </r>
    <r>
      <rPr>
        <sz val="36"/>
        <rFont val="Georgia Pro"/>
        <family val="1"/>
      </rPr>
      <t>etwerk</t>
    </r>
  </si>
  <si>
    <t>Uitslag Breedte (mm)</t>
  </si>
  <si>
    <t>Uitslag Lengte (mm)</t>
  </si>
  <si>
    <t>Opp.(indicatief) (m²)</t>
  </si>
  <si>
    <t>!groupheader!H_$BB!%Material!</t>
  </si>
  <si>
    <t>!table!H_§02!</t>
  </si>
  <si>
    <t>!table!H_§B2D!</t>
  </si>
  <si>
    <t>!table!H_§L2D!</t>
  </si>
  <si>
    <t>!table!=IF(F{0}&gt;0,F{0},D{0})!</t>
  </si>
  <si>
    <t>!table!=IF(G{0}&gt;0,G{0},E{0})!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</si>
  <si>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!_ATTR_@2!</t>
    </r>
  </si>
  <si>
    <t>Width (mm)</t>
  </si>
  <si>
    <t>Set.surf. (m²)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</si>
  <si>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!=(D{0}*E{0})/(1000*1000)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</si>
  <si>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g</t>
    </r>
    <r>
      <rPr>
        <sz val="36"/>
        <rFont val="Georgia Pro"/>
        <family val="1"/>
      </rPr>
      <t>las</t>
    </r>
  </si>
  <si>
    <t>Breedte</t>
  </si>
  <si>
    <t>Opp. (m²)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</si>
  <si>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i</t>
    </r>
    <r>
      <rPr>
        <sz val="36"/>
        <rFont val="Georgia Pro"/>
        <family val="1"/>
      </rPr>
      <t>nkoop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</si>
  <si>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ehandeling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</si>
  <si>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evestigingsmiddelen</t>
    </r>
  </si>
  <si>
    <t>Fischer plug Sx6</t>
  </si>
  <si>
    <t>Ankerstang - Ankerstang M12x180</t>
  </si>
  <si>
    <t>A2</t>
  </si>
  <si>
    <t>Houtdraadbout (DIN 571)-10x130</t>
  </si>
  <si>
    <t>Houtdraadbout (DIN 571)-6x40</t>
  </si>
  <si>
    <t>Houtdraadbout platverz.kop (DIN 7997)-5x40</t>
  </si>
  <si>
    <t>Sluitring (DIN 125)-M10</t>
  </si>
  <si>
    <t>Sluitring (DIN 125)-M12</t>
  </si>
  <si>
    <t>Sluitring (DIN 125)-M6</t>
  </si>
  <si>
    <t>Verzonken kopbout (DIN 7991/ISO 10642)-M12x20</t>
  </si>
  <si>
    <t>Verzonken kopbout (DIN 7991/ISO 10642)-M8x30</t>
  </si>
  <si>
    <t>Verzonken kopboutM12x150</t>
  </si>
  <si>
    <t>Zeskant tapbout-M12x30 (DIN 933)</t>
  </si>
  <si>
    <t>Zeskantmoer (ISO 4032)-M12</t>
  </si>
  <si>
    <t>HiltiHit Kit</t>
  </si>
  <si>
    <t>Gebaseerd op 15 ankers per tube</t>
  </si>
  <si>
    <t>Kit</t>
  </si>
  <si>
    <t>DIN 929-M12-St-lasmoer</t>
  </si>
  <si>
    <t>St</t>
  </si>
  <si>
    <t>DIN 929-M8-St-lasmoer</t>
  </si>
  <si>
    <t>Klant Order Nr.</t>
  </si>
  <si>
    <t>Level</t>
  </si>
  <si>
    <t>Total qty.</t>
  </si>
  <si>
    <t>Height (mm)</t>
  </si>
  <si>
    <t>Surface area (m²)</t>
  </si>
  <si>
    <t>!groupheader!</t>
  </si>
  <si>
    <t>!table!%Stufe!</t>
  </si>
  <si>
    <t>!table!H_%13!</t>
  </si>
  <si>
    <t>!table!%Anzahl!</t>
  </si>
  <si>
    <t>!table!=IF(A{0}=1,F{0},0)!</t>
  </si>
  <si>
    <t>!table!=IF(A{0}=1,H{0},0)!</t>
  </si>
  <si>
    <t>!table!H_§04!</t>
  </si>
  <si>
    <t>!table!=IF(A{0}=1,J{0},0)!</t>
  </si>
  <si>
    <t>!table!_ATTR_@2!</t>
  </si>
  <si>
    <t>!table!_ATTR_@1!</t>
  </si>
  <si>
    <t>!footer!=SUBTOTAL(9,M{0}:M{1})!</t>
  </si>
  <si>
    <t>!footer!=SUMIF(A{0}:A{1},"=1",O{0}:O{1})!</t>
  </si>
  <si>
    <t>Quantity list, by part type</t>
  </si>
  <si>
    <t>Drawing No.</t>
  </si>
  <si>
    <t>!header!H__SZNATTRS04!</t>
  </si>
  <si>
    <t>Customer</t>
  </si>
  <si>
    <t>!header!H__SZNATTRS03!</t>
  </si>
  <si>
    <t>Order No.</t>
  </si>
  <si>
    <t>!header!H__SZNATTRS02!</t>
  </si>
  <si>
    <t>Created by</t>
  </si>
  <si>
    <t>!header!H__SZNATTRS08!</t>
  </si>
  <si>
    <t>Order text</t>
  </si>
  <si>
    <t>!header!H__SZNATTRS01!</t>
  </si>
  <si>
    <t>Created</t>
  </si>
  <si>
    <t>!header!H__SZNATTRS09!</t>
  </si>
  <si>
    <t>!header!H__SZNATTRS06!</t>
  </si>
  <si>
    <t>Qty.</t>
  </si>
  <si>
    <t>!groupheader!%krpmodul!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</si>
  <si>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!H_§03!</t>
    </r>
  </si>
  <si>
    <t>Total quantity</t>
  </si>
  <si>
    <t>!groupfooter!=SUBTOTAL(9,B{0}:B{1})!</t>
  </si>
  <si>
    <t>Total surface area</t>
  </si>
  <si>
    <t>!groupfooter!=SUBTOTAL(9,J{0}:J{1})!</t>
  </si>
  <si>
    <t>!groupfooter! !</t>
  </si>
  <si>
    <t>Total length</t>
  </si>
  <si>
    <t>!groupfooter!=SUMPRODUCT(B{0}:B{1},D{0}:D{1})!</t>
  </si>
  <si>
    <t>!groupfooter!=SUBTOTAL(9,L{0}:L{1})!</t>
  </si>
  <si>
    <t>DIN EN 20273 m</t>
  </si>
  <si>
    <t>01</t>
  </si>
  <si>
    <t>Voorbeel productieset</t>
  </si>
  <si>
    <t>B24-0050</t>
  </si>
  <si>
    <t>2024.05</t>
  </si>
  <si>
    <t>Trap in woning te Nijverdal</t>
  </si>
  <si>
    <t>09-01-2024</t>
  </si>
  <si>
    <t>B.T.T</t>
  </si>
  <si>
    <t>Trap met kwarten</t>
  </si>
  <si>
    <t>Assembly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</si>
  <si>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aaglijst</t>
    </r>
  </si>
  <si>
    <t>1 x 6000 mm</t>
  </si>
  <si>
    <t>Waste: 5400 mm (90 %)</t>
  </si>
  <si>
    <t>Zaag (Lijf)</t>
  </si>
  <si>
    <t>Zaag (Flens)</t>
  </si>
  <si>
    <t>3 x 6000 mm</t>
  </si>
  <si>
    <t>Waste: 2228 mm (12.38 %)</t>
  </si>
  <si>
    <t>see drawing</t>
  </si>
  <si>
    <t>42°                                         42°</t>
  </si>
  <si>
    <t>Waste: 2212 mm (12.29 %)</t>
  </si>
  <si>
    <t>4 x 6000 mm</t>
  </si>
  <si>
    <t>Waste: 1670 mm (6.96 %)</t>
  </si>
  <si>
    <t xml:space="preserve"> 4x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</si>
  <si>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aag-totaal</t>
    </r>
  </si>
  <si>
    <t>Nr.</t>
  </si>
  <si>
    <t>Type</t>
  </si>
  <si>
    <t>Zaagbreedte</t>
  </si>
  <si>
    <t>Overlengte</t>
  </si>
  <si>
    <t xml:space="preserve"> Startmarge</t>
  </si>
  <si>
    <t>Eindmarge</t>
  </si>
  <si>
    <t>Buis profielen</t>
  </si>
  <si>
    <t>Koker profielen</t>
  </si>
  <si>
    <t>Ronde assen</t>
  </si>
  <si>
    <t>Opdrachtgever:</t>
  </si>
  <si>
    <t>Klantorder:</t>
  </si>
  <si>
    <t>D2D order:</t>
  </si>
  <si>
    <t>Deelproject:</t>
  </si>
  <si>
    <t>Revisie:</t>
  </si>
  <si>
    <t>A</t>
  </si>
  <si>
    <t>Fase: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</si>
  <si>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>design - walslijst</t>
    </r>
  </si>
  <si>
    <t>Aantal optreden</t>
  </si>
  <si>
    <t>Hoogte optrede</t>
  </si>
  <si>
    <t>Totale hoogte</t>
  </si>
  <si>
    <t>Radius op hart profiel</t>
  </si>
  <si>
    <t>Verdraaiing. per trede</t>
  </si>
  <si>
    <t>Totale verdraaiing</t>
  </si>
  <si>
    <t>Stijgingshoek</t>
  </si>
  <si>
    <t>Opgang L of R</t>
  </si>
  <si>
    <t>LOOSE_PARTS</t>
  </si>
  <si>
    <t>Waste</t>
  </si>
  <si>
    <t>CutWidth</t>
  </si>
  <si>
    <t>CutAddition</t>
  </si>
  <si>
    <t>DistStart</t>
  </si>
  <si>
    <t>Distance, Start</t>
  </si>
  <si>
    <t>DistEnd</t>
  </si>
  <si>
    <t>Distance, End</t>
  </si>
  <si>
    <t>FixedLength</t>
  </si>
  <si>
    <t>Fixed length</t>
  </si>
  <si>
    <t>CutSymbolAttrMissing</t>
  </si>
  <si>
    <t>Cut symbos could not be created, as the attributes $PSC/$PTK were not transferred.</t>
  </si>
  <si>
    <t>AssemblyDimensionsMissing</t>
  </si>
  <si>
    <t>Part dimensions do not exist. Please activate "Update part dimensions" in configuration (Model.PartProperties.updatePartSize).</t>
  </si>
  <si>
    <t>MissingAssemblingId</t>
  </si>
  <si>
    <t>Mounting ID attribute %08 was not transferred. Site assembly will not be considered.</t>
  </si>
  <si>
    <t>FactoryItemsInLoseParts</t>
  </si>
  <si>
    <t>Loose parts contain items for site assembly. The taking into account of mounting information can be deactivated in the template.</t>
  </si>
  <si>
    <t>Naam</t>
  </si>
  <si>
    <t>Lengte</t>
  </si>
  <si>
    <t>Gewicht</t>
  </si>
  <si>
    <t>Tot gewicht</t>
  </si>
  <si>
    <t>Tot 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</si>
</sst>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.5"/>
      <name val="MS Sans Serif"/>
      <family val="2"/>
    </font>
    <font>
      <sz val="10"/>
      <color rgb="FF0070C0"/>
      <name val="MS Sans Serif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8"/>
      <color rgb="FF0000A1"/>
      <name val="Arial"/>
      <family val="2"/>
    </font>
    <font>
      <b/>
      <sz val="11"/>
      <color rgb="FF0000A1"/>
      <name val="Arial"/>
      <family val="2"/>
    </font>
    <font>
      <sz val="10"/>
      <color theme="1"/>
      <name val="Calibri"/>
      <family val="2"/>
      <scheme val="minor"/>
    </font>
    <font>
      <sz val="10"/>
      <name val="Consolas"/>
      <family val="3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A1"/>
      <name val="Arial"/>
      <family val="2"/>
    </font>
    <font>
      <b/>
      <sz val="20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color rgb="FF0000A1"/>
      <name val="Arial"/>
      <family val="2"/>
    </font>
    <font>
      <b/>
      <sz val="10"/>
      <color rgb="FF0000A1"/>
      <name val="Arial"/>
      <family val="2"/>
    </font>
    <font>
      <b/>
      <sz val="10"/>
      <color theme="1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sz val="36"/>
      <color theme="1"/>
      <name val="Georgia Pro"/>
      <family val="1"/>
    </font>
    <font>
      <sz val="36"/>
      <color rgb="FFFF0000"/>
      <name val="Georgia Pro"/>
      <family val="1"/>
    </font>
    <font>
      <i/>
      <sz val="10"/>
      <color theme="1"/>
      <name val="Arial"/>
      <family val="2"/>
    </font>
    <font>
      <sz val="36"/>
      <name val="Georgia Pro"/>
      <family val="1"/>
    </font>
    <font>
      <b/>
      <sz val="20"/>
      <name val="Arial"/>
      <family val="2"/>
    </font>
    <font>
      <i/>
      <sz val="10"/>
      <name val="Arial"/>
      <family val="2"/>
    </font>
    <font>
      <b/>
      <sz val="12"/>
      <color rgb="FF000000"/>
      <name val="Calibri"/>
    </font>
    <font>
      <b/>
      <sz val="10"/>
      <color rgb="FF000000"/>
      <name val="Arial Narrow"/>
    </font>
    <font>
      <b/>
      <sz val="11"/>
      <color rgb="FF000000"/>
      <name val="Calibri"/>
    </font>
    <font>
      <b/>
      <sz val="12"/>
      <name val="Calibri"/>
      <family val="2"/>
      <scheme val="minor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1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wrapText="1"/>
    </xf>
    <xf numFmtId="0" fontId="4" fillId="0" borderId="5" xfId="0" applyFont="1" applyBorder="1"/>
    <xf numFmtId="0" fontId="0" fillId="0" borderId="7" xfId="0" applyBorder="1" applyAlignment="1">
      <alignment vertical="top"/>
    </xf>
    <xf numFmtId="0" fontId="5" fillId="0" borderId="7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4" fillId="0" borderId="0" xfId="1" applyFont="1" applyAlignment="1">
      <alignment vertical="top"/>
    </xf>
    <xf numFmtId="0" fontId="6" fillId="0" borderId="16" xfId="1" applyFont="1" applyBorder="1" applyAlignment="1">
      <alignment vertical="top"/>
    </xf>
    <xf numFmtId="2" fontId="6" fillId="0" borderId="16" xfId="1" applyNumberFormat="1" applyFont="1" applyBorder="1" applyAlignment="1">
      <alignment vertical="top"/>
    </xf>
    <xf numFmtId="0" fontId="6" fillId="0" borderId="16" xfId="1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/>
    <xf numFmtId="0" fontId="4" fillId="0" borderId="7" xfId="0" applyFont="1" applyBorder="1"/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164" fontId="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/>
    <xf numFmtId="0" fontId="3" fillId="0" borderId="12" xfId="0" applyFont="1" applyBorder="1" applyAlignment="1">
      <alignment horizontal="left" vertical="center"/>
    </xf>
    <xf numFmtId="0" fontId="10" fillId="0" borderId="0" xfId="0" applyFont="1"/>
    <xf numFmtId="0" fontId="9" fillId="0" borderId="6" xfId="1" applyFont="1" applyBorder="1" applyAlignment="1">
      <alignment vertical="top"/>
    </xf>
    <xf numFmtId="2" fontId="6" fillId="0" borderId="16" xfId="1" applyNumberFormat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1" fontId="6" fillId="0" borderId="16" xfId="1" applyNumberFormat="1" applyFont="1" applyBorder="1" applyAlignment="1">
      <alignment vertical="top"/>
    </xf>
    <xf numFmtId="1" fontId="6" fillId="0" borderId="16" xfId="1" applyNumberFormat="1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6" xfId="1" applyFont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16" xfId="0" applyNumberFormat="1" applyFont="1" applyBorder="1"/>
    <xf numFmtId="0" fontId="12" fillId="0" borderId="4" xfId="0" applyFont="1" applyBorder="1"/>
    <xf numFmtId="1" fontId="12" fillId="0" borderId="5" xfId="0" applyNumberFormat="1" applyFont="1" applyBorder="1"/>
    <xf numFmtId="0" fontId="0" fillId="0" borderId="5" xfId="0" applyBorder="1"/>
    <xf numFmtId="0" fontId="12" fillId="0" borderId="5" xfId="0" applyFont="1" applyBorder="1"/>
    <xf numFmtId="2" fontId="12" fillId="0" borderId="5" xfId="0" applyNumberFormat="1" applyFont="1" applyBorder="1"/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0" borderId="14" xfId="0" applyBorder="1"/>
    <xf numFmtId="0" fontId="0" fillId="0" borderId="20" xfId="0" applyBorder="1"/>
    <xf numFmtId="0" fontId="12" fillId="0" borderId="19" xfId="0" applyFont="1" applyBorder="1"/>
    <xf numFmtId="1" fontId="12" fillId="0" borderId="14" xfId="0" applyNumberFormat="1" applyFont="1" applyBorder="1"/>
    <xf numFmtId="0" fontId="12" fillId="0" borderId="14" xfId="0" applyFont="1" applyBorder="1"/>
    <xf numFmtId="2" fontId="12" fillId="0" borderId="14" xfId="0" applyNumberFormat="1" applyFont="1" applyBorder="1"/>
    <xf numFmtId="0" fontId="15" fillId="0" borderId="0" xfId="0" applyFont="1"/>
    <xf numFmtId="0" fontId="16" fillId="2" borderId="16" xfId="0" applyFont="1" applyFill="1" applyBorder="1" applyAlignment="1">
      <alignment horizontal="left" vertical="top"/>
    </xf>
    <xf numFmtId="0" fontId="16" fillId="2" borderId="16" xfId="0" applyFont="1" applyFill="1" applyBorder="1" applyAlignment="1">
      <alignment vertical="top"/>
    </xf>
    <xf numFmtId="2" fontId="16" fillId="2" borderId="16" xfId="0" applyNumberFormat="1" applyFont="1" applyFill="1" applyBorder="1" applyAlignment="1">
      <alignment vertical="top"/>
    </xf>
    <xf numFmtId="1" fontId="16" fillId="2" borderId="16" xfId="0" applyNumberFormat="1" applyFont="1" applyFill="1" applyBorder="1" applyAlignment="1">
      <alignment vertical="top"/>
    </xf>
    <xf numFmtId="0" fontId="6" fillId="0" borderId="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4" xfId="0" applyBorder="1"/>
    <xf numFmtId="49" fontId="3" fillId="0" borderId="9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19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2" fontId="1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vertical="top"/>
    </xf>
    <xf numFmtId="0" fontId="3" fillId="0" borderId="26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horizontal="right" wrapText="1"/>
    </xf>
    <xf numFmtId="0" fontId="1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0" fillId="0" borderId="28" xfId="0" applyFont="1" applyBorder="1"/>
    <xf numFmtId="0" fontId="3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6" fillId="0" borderId="16" xfId="1" applyFont="1" applyBorder="1" applyAlignment="1">
      <alignment horizontal="center" vertical="top"/>
    </xf>
    <xf numFmtId="2" fontId="6" fillId="0" borderId="16" xfId="1" applyNumberFormat="1" applyFont="1" applyBorder="1" applyAlignment="1">
      <alignment horizontal="center" vertical="top"/>
    </xf>
    <xf numFmtId="2" fontId="13" fillId="0" borderId="2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6" xfId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2" fontId="6" fillId="0" borderId="16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2" fontId="1" fillId="0" borderId="14" xfId="0" applyNumberFormat="1" applyFont="1" applyBorder="1" applyAlignment="1">
      <alignment horizontal="right" vertical="center" wrapText="1"/>
    </xf>
    <xf numFmtId="2" fontId="6" fillId="0" borderId="16" xfId="0" applyNumberFormat="1" applyFont="1" applyBorder="1" applyAlignment="1">
      <alignment vertical="center"/>
    </xf>
    <xf numFmtId="2" fontId="0" fillId="0" borderId="0" xfId="0" applyNumberFormat="1"/>
    <xf numFmtId="2" fontId="1" fillId="0" borderId="14" xfId="0" applyNumberFormat="1" applyFont="1" applyBorder="1" applyAlignment="1">
      <alignment horizontal="righ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31" xfId="1" applyFont="1" applyBorder="1" applyAlignment="1">
      <alignment horizontal="center" vertical="center"/>
    </xf>
    <xf numFmtId="0" fontId="2" fillId="2" borderId="31" xfId="0" applyFont="1" applyFill="1" applyBorder="1"/>
    <xf numFmtId="0" fontId="0" fillId="0" borderId="15" xfId="0" applyBorder="1"/>
    <xf numFmtId="49" fontId="3" fillId="0" borderId="1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15" xfId="1" applyFont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19" fillId="0" borderId="0" xfId="0" applyFont="1"/>
    <xf numFmtId="1" fontId="13" fillId="0" borderId="0" xfId="0" applyNumberFormat="1" applyFont="1"/>
    <xf numFmtId="2" fontId="16" fillId="2" borderId="16" xfId="0" applyNumberFormat="1" applyFont="1" applyFill="1" applyBorder="1" applyAlignment="1">
      <alignment horizontal="center" vertical="top"/>
    </xf>
    <xf numFmtId="1" fontId="13" fillId="0" borderId="1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0" fontId="9" fillId="0" borderId="0" xfId="1" applyFont="1" applyAlignment="1">
      <alignment vertical="top"/>
    </xf>
    <xf numFmtId="0" fontId="9" fillId="0" borderId="9" xfId="1" applyFont="1" applyBorder="1" applyAlignment="1">
      <alignment vertical="top"/>
    </xf>
    <xf numFmtId="0" fontId="7" fillId="0" borderId="0" xfId="0" applyFont="1" applyAlignment="1">
      <alignment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0" fillId="0" borderId="0" xfId="0" applyNumberFormat="1" applyFont="1"/>
    <xf numFmtId="1" fontId="2" fillId="4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top" indent="1"/>
    </xf>
    <xf numFmtId="0" fontId="28" fillId="0" borderId="16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" fontId="29" fillId="0" borderId="16" xfId="1" applyNumberFormat="1" applyFont="1" applyBorder="1" applyAlignment="1">
      <alignment horizontal="center" vertical="center"/>
    </xf>
    <xf numFmtId="2" fontId="28" fillId="0" borderId="16" xfId="1" applyNumberFormat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vertical="center"/>
    </xf>
    <xf numFmtId="2" fontId="30" fillId="0" borderId="0" xfId="0" applyNumberFormat="1" applyFont="1"/>
    <xf numFmtId="0" fontId="17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6" fillId="0" borderId="32" xfId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" fontId="6" fillId="0" borderId="33" xfId="1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/>
    <xf numFmtId="0" fontId="2" fillId="2" borderId="15" xfId="0" applyFont="1" applyFill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6" fillId="0" borderId="33" xfId="1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2" fillId="0" borderId="37" xfId="0" applyFont="1" applyBorder="1" applyAlignment="1">
      <alignment horizontal="right"/>
    </xf>
    <xf numFmtId="0" fontId="1" fillId="0" borderId="37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horizontal="right" wrapText="1"/>
    </xf>
    <xf numFmtId="2" fontId="28" fillId="0" borderId="16" xfId="1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0" fontId="9" fillId="0" borderId="7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6" xfId="1" applyFont="1" applyBorder="1" applyAlignment="1">
      <alignment vertical="top"/>
    </xf>
    <xf numFmtId="0" fontId="9" fillId="0" borderId="7" xfId="1" applyFont="1" applyBorder="1" applyAlignment="1">
      <alignment vertical="top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2">
    <cellStyle name="Standaard" xfId="0" builtinId="0"/>
    <cellStyle name="Standard_template_stueli_mit-vb_wallentowitsch _050929" xfId="1" xr:uid="{00000000-0005-0000-0000-000001000000}"/>
  </cellStyles>
  <dxfs count="1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D5D5"/>
      <color rgb="FFE95133"/>
      <color rgb="FFFFFFCC"/>
      <color rgb="FFDCE6F1"/>
      <color rgb="FF0000A1"/>
      <color rgb="FF3E6CA4"/>
      <color rgb="FF3E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7.png"/><Relationship Id="rId21" Type="http://schemas.openxmlformats.org/officeDocument/2006/relationships/image" Target="../media/image22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63" Type="http://schemas.openxmlformats.org/officeDocument/2006/relationships/image" Target="../media/image64.png"/><Relationship Id="rId68" Type="http://schemas.openxmlformats.org/officeDocument/2006/relationships/image" Target="../media/image69.png"/><Relationship Id="rId16" Type="http://schemas.openxmlformats.org/officeDocument/2006/relationships/image" Target="../media/image1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8" Type="http://schemas.openxmlformats.org/officeDocument/2006/relationships/image" Target="../media/image59.png"/><Relationship Id="rId66" Type="http://schemas.openxmlformats.org/officeDocument/2006/relationships/image" Target="../media/image67.png"/><Relationship Id="rId74" Type="http://schemas.openxmlformats.org/officeDocument/2006/relationships/image" Target="../media/image75.png"/><Relationship Id="rId5" Type="http://schemas.openxmlformats.org/officeDocument/2006/relationships/image" Target="../media/image6.png"/><Relationship Id="rId61" Type="http://schemas.openxmlformats.org/officeDocument/2006/relationships/image" Target="../media/image62.png"/><Relationship Id="rId19" Type="http://schemas.openxmlformats.org/officeDocument/2006/relationships/image" Target="../media/image2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64" Type="http://schemas.openxmlformats.org/officeDocument/2006/relationships/image" Target="../media/image65.png"/><Relationship Id="rId69" Type="http://schemas.openxmlformats.org/officeDocument/2006/relationships/image" Target="../media/image70.png"/><Relationship Id="rId77" Type="http://schemas.openxmlformats.org/officeDocument/2006/relationships/image" Target="../media/image78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72" Type="http://schemas.openxmlformats.org/officeDocument/2006/relationships/image" Target="../media/image73.png"/><Relationship Id="rId3" Type="http://schemas.openxmlformats.org/officeDocument/2006/relationships/image" Target="../media/image4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59" Type="http://schemas.openxmlformats.org/officeDocument/2006/relationships/image" Target="../media/image60.png"/><Relationship Id="rId67" Type="http://schemas.openxmlformats.org/officeDocument/2006/relationships/image" Target="../media/image68.png"/><Relationship Id="rId20" Type="http://schemas.openxmlformats.org/officeDocument/2006/relationships/image" Target="../media/image21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62" Type="http://schemas.openxmlformats.org/officeDocument/2006/relationships/image" Target="../media/image63.png"/><Relationship Id="rId70" Type="http://schemas.openxmlformats.org/officeDocument/2006/relationships/image" Target="../media/image71.png"/><Relationship Id="rId75" Type="http://schemas.openxmlformats.org/officeDocument/2006/relationships/image" Target="../media/image76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60" Type="http://schemas.openxmlformats.org/officeDocument/2006/relationships/image" Target="../media/image61.png"/><Relationship Id="rId65" Type="http://schemas.openxmlformats.org/officeDocument/2006/relationships/image" Target="../media/image66.png"/><Relationship Id="rId73" Type="http://schemas.openxmlformats.org/officeDocument/2006/relationships/image" Target="../media/image74.png"/><Relationship Id="rId78" Type="http://schemas.openxmlformats.org/officeDocument/2006/relationships/image" Target="../media/image79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9" Type="http://schemas.openxmlformats.org/officeDocument/2006/relationships/image" Target="../media/image40.png"/><Relationship Id="rId34" Type="http://schemas.openxmlformats.org/officeDocument/2006/relationships/image" Target="../media/image35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6" Type="http://schemas.openxmlformats.org/officeDocument/2006/relationships/image" Target="../media/image77.png"/><Relationship Id="rId7" Type="http://schemas.openxmlformats.org/officeDocument/2006/relationships/image" Target="../media/image8.png"/><Relationship Id="rId71" Type="http://schemas.openxmlformats.org/officeDocument/2006/relationships/image" Target="../media/image72.png"/><Relationship Id="rId2" Type="http://schemas.openxmlformats.org/officeDocument/2006/relationships/image" Target="../media/image3.png"/><Relationship Id="rId29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1.png"/><Relationship Id="rId1" Type="http://schemas.openxmlformats.org/officeDocument/2006/relationships/image" Target="../media/image8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9.jpg"/><Relationship Id="rId3" Type="http://schemas.openxmlformats.org/officeDocument/2006/relationships/image" Target="../media/image84.png"/><Relationship Id="rId7" Type="http://schemas.openxmlformats.org/officeDocument/2006/relationships/image" Target="../media/image88.jpg"/><Relationship Id="rId2" Type="http://schemas.openxmlformats.org/officeDocument/2006/relationships/image" Target="../media/image83.jpg"/><Relationship Id="rId1" Type="http://schemas.openxmlformats.org/officeDocument/2006/relationships/image" Target="../media/image82.jpg"/><Relationship Id="rId6" Type="http://schemas.openxmlformats.org/officeDocument/2006/relationships/image" Target="../media/image87.jpg"/><Relationship Id="rId5" Type="http://schemas.openxmlformats.org/officeDocument/2006/relationships/image" Target="../media/image86.jpg"/><Relationship Id="rId10" Type="http://schemas.openxmlformats.org/officeDocument/2006/relationships/image" Target="../media/image91.png"/><Relationship Id="rId4" Type="http://schemas.openxmlformats.org/officeDocument/2006/relationships/image" Target="../media/image85.jpg"/><Relationship Id="rId9" Type="http://schemas.openxmlformats.org/officeDocument/2006/relationships/image" Target="../media/image90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176764</xdr:colOff>
      <xdr:row>2</xdr:row>
      <xdr:rowOff>55145</xdr:rowOff>
    </xdr:from>
    <xdr:to>
      <xdr:col>9</xdr:col>
      <xdr:colOff>489322</xdr:colOff>
      <xdr:row>5</xdr:row>
      <xdr:rowOff>135356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89632" y="762000"/>
          <a:ext cx="2944466" cy="651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19050</xdr:rowOff>
    </xdr:from>
    <xdr:ext cx="228600" cy="209550"/>
    <xdr:pic>
      <xdr:nvPicPr>
        <xdr:cNvPr id="2" name="ef0770e1-a3d0-4a34-85af-334fa1197af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3</xdr:row>
      <xdr:rowOff>19050</xdr:rowOff>
    </xdr:from>
    <xdr:ext cx="742950" cy="209550"/>
    <xdr:pic>
      <xdr:nvPicPr>
        <xdr:cNvPr id="3" name="82b6b401-0981-4292-9811-0e78165988e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3</xdr:row>
      <xdr:rowOff>19050</xdr:rowOff>
    </xdr:from>
    <xdr:ext cx="742950" cy="209550"/>
    <xdr:pic>
      <xdr:nvPicPr>
        <xdr:cNvPr id="4" name="a9b26ab7-36bd-4f71-a419-8e66c11ec8e5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</xdr:row>
      <xdr:rowOff>19050</xdr:rowOff>
    </xdr:from>
    <xdr:ext cx="742950" cy="209550"/>
    <xdr:pic>
      <xdr:nvPicPr>
        <xdr:cNvPr id="5" name="4a83edf5-7809-49db-8482-6f22e96ff12b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4</xdr:row>
      <xdr:rowOff>19050</xdr:rowOff>
    </xdr:from>
    <xdr:ext cx="228600" cy="209550"/>
    <xdr:pic>
      <xdr:nvPicPr>
        <xdr:cNvPr id="6" name="ce8fb485-c271-47b5-84cc-0f33da80c6f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4</xdr:row>
      <xdr:rowOff>19050</xdr:rowOff>
    </xdr:from>
    <xdr:ext cx="742950" cy="209550"/>
    <xdr:pic>
      <xdr:nvPicPr>
        <xdr:cNvPr id="7" name="18d0d69b-5e68-47ba-933b-78c6273c752a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4</xdr:row>
      <xdr:rowOff>19050</xdr:rowOff>
    </xdr:from>
    <xdr:ext cx="742950" cy="209550"/>
    <xdr:pic>
      <xdr:nvPicPr>
        <xdr:cNvPr id="8" name="ddf49f57-8a09-4c15-bff5-7b6509425b8e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</xdr:row>
      <xdr:rowOff>19050</xdr:rowOff>
    </xdr:from>
    <xdr:ext cx="742950" cy="209550"/>
    <xdr:pic>
      <xdr:nvPicPr>
        <xdr:cNvPr id="9" name="e8a99a60-d983-4046-a70c-f6251900ad0b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5</xdr:row>
      <xdr:rowOff>19050</xdr:rowOff>
    </xdr:from>
    <xdr:ext cx="228600" cy="209550"/>
    <xdr:pic>
      <xdr:nvPicPr>
        <xdr:cNvPr id="10" name="2141d2e2-1087-4882-b5cd-8e98b040da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5</xdr:row>
      <xdr:rowOff>19050</xdr:rowOff>
    </xdr:from>
    <xdr:ext cx="742950" cy="209550"/>
    <xdr:pic>
      <xdr:nvPicPr>
        <xdr:cNvPr id="11" name="4dd94e88-9346-49a1-b89d-391ade221e28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5</xdr:row>
      <xdr:rowOff>19050</xdr:rowOff>
    </xdr:from>
    <xdr:ext cx="742950" cy="209550"/>
    <xdr:pic>
      <xdr:nvPicPr>
        <xdr:cNvPr id="12" name="3f01585b-19e6-4c2b-ba0d-06325c61081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5</xdr:row>
      <xdr:rowOff>19050</xdr:rowOff>
    </xdr:from>
    <xdr:ext cx="742950" cy="209550"/>
    <xdr:pic>
      <xdr:nvPicPr>
        <xdr:cNvPr id="13" name="04f615bd-144b-4a20-98df-89d25b7d044d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6</xdr:row>
      <xdr:rowOff>19050</xdr:rowOff>
    </xdr:from>
    <xdr:ext cx="228600" cy="209550"/>
    <xdr:pic>
      <xdr:nvPicPr>
        <xdr:cNvPr id="14" name="20f5aa29-55ad-4f56-b0f6-4c2f93b43cd0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6</xdr:row>
      <xdr:rowOff>19050</xdr:rowOff>
    </xdr:from>
    <xdr:ext cx="742950" cy="209550"/>
    <xdr:pic>
      <xdr:nvPicPr>
        <xdr:cNvPr id="15" name="88d0c1be-8c0c-485d-aab0-f17394aa0d2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6</xdr:row>
      <xdr:rowOff>19050</xdr:rowOff>
    </xdr:from>
    <xdr:ext cx="742950" cy="209550"/>
    <xdr:pic>
      <xdr:nvPicPr>
        <xdr:cNvPr id="16" name="df448a36-061b-4f05-afcc-ce3b014d9c0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6</xdr:row>
      <xdr:rowOff>19050</xdr:rowOff>
    </xdr:from>
    <xdr:ext cx="742950" cy="209550"/>
    <xdr:pic>
      <xdr:nvPicPr>
        <xdr:cNvPr id="17" name="ddb3618a-559c-48de-a504-096a6eca457a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</xdr:row>
      <xdr:rowOff>19050</xdr:rowOff>
    </xdr:from>
    <xdr:ext cx="228600" cy="209550"/>
    <xdr:pic>
      <xdr:nvPicPr>
        <xdr:cNvPr id="18" name="8d742838-c49c-4c32-8cc9-3cf0dfc7cc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7</xdr:row>
      <xdr:rowOff>19050</xdr:rowOff>
    </xdr:from>
    <xdr:ext cx="742950" cy="209550"/>
    <xdr:pic>
      <xdr:nvPicPr>
        <xdr:cNvPr id="19" name="77f71c60-0899-4c87-b9f1-1ad6170594aa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7</xdr:row>
      <xdr:rowOff>19050</xdr:rowOff>
    </xdr:from>
    <xdr:ext cx="742950" cy="209550"/>
    <xdr:pic>
      <xdr:nvPicPr>
        <xdr:cNvPr id="20" name="ebbf177b-c61e-4475-b458-c1048f625bed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7</xdr:row>
      <xdr:rowOff>19050</xdr:rowOff>
    </xdr:from>
    <xdr:ext cx="742950" cy="209550"/>
    <xdr:pic>
      <xdr:nvPicPr>
        <xdr:cNvPr id="21" name="1ce1e4d7-8e64-4639-8752-85e47557c47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8</xdr:row>
      <xdr:rowOff>19050</xdr:rowOff>
    </xdr:from>
    <xdr:ext cx="228600" cy="209550"/>
    <xdr:pic>
      <xdr:nvPicPr>
        <xdr:cNvPr id="22" name="c9105fbf-4aa4-4b10-ba55-bc7efa875616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8</xdr:row>
      <xdr:rowOff>19050</xdr:rowOff>
    </xdr:from>
    <xdr:ext cx="742950" cy="209550"/>
    <xdr:pic>
      <xdr:nvPicPr>
        <xdr:cNvPr id="23" name="89008682-4c81-4b9c-99db-ccf91f23695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8</xdr:row>
      <xdr:rowOff>19050</xdr:rowOff>
    </xdr:from>
    <xdr:ext cx="742950" cy="209550"/>
    <xdr:pic>
      <xdr:nvPicPr>
        <xdr:cNvPr id="24" name="87130ff5-1342-4fa7-8c0b-6e8cde15688e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9</xdr:row>
      <xdr:rowOff>19050</xdr:rowOff>
    </xdr:from>
    <xdr:ext cx="228600" cy="209550"/>
    <xdr:pic>
      <xdr:nvPicPr>
        <xdr:cNvPr id="25" name="d4d7a6e8-573e-468c-832a-0b979eebecf3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9</xdr:row>
      <xdr:rowOff>19050</xdr:rowOff>
    </xdr:from>
    <xdr:ext cx="742950" cy="209550"/>
    <xdr:pic>
      <xdr:nvPicPr>
        <xdr:cNvPr id="26" name="3f192ae8-03b7-4892-abf1-b985c4f8d4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9</xdr:row>
      <xdr:rowOff>19050</xdr:rowOff>
    </xdr:from>
    <xdr:ext cx="742950" cy="209550"/>
    <xdr:pic>
      <xdr:nvPicPr>
        <xdr:cNvPr id="27" name="4a3e070e-a30b-49a5-96d7-844070a73917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9</xdr:row>
      <xdr:rowOff>19050</xdr:rowOff>
    </xdr:from>
    <xdr:ext cx="742950" cy="209550"/>
    <xdr:pic>
      <xdr:nvPicPr>
        <xdr:cNvPr id="28" name="8c42cb15-75b0-47af-af3e-6191c9dcdc75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</xdr:row>
      <xdr:rowOff>19050</xdr:rowOff>
    </xdr:from>
    <xdr:ext cx="228600" cy="209550"/>
    <xdr:pic>
      <xdr:nvPicPr>
        <xdr:cNvPr id="29" name="f9505196-d482-4560-999e-8c556549bdda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10</xdr:row>
      <xdr:rowOff>19050</xdr:rowOff>
    </xdr:from>
    <xdr:ext cx="742950" cy="209550"/>
    <xdr:pic>
      <xdr:nvPicPr>
        <xdr:cNvPr id="30" name="d9adc05a-bd1a-4122-93ef-8e4ade044a0a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10</xdr:row>
      <xdr:rowOff>19050</xdr:rowOff>
    </xdr:from>
    <xdr:ext cx="742950" cy="209550"/>
    <xdr:pic>
      <xdr:nvPicPr>
        <xdr:cNvPr id="31" name="0ee09db9-3a9e-4e32-82a4-00f80d9140d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10</xdr:row>
      <xdr:rowOff>19050</xdr:rowOff>
    </xdr:from>
    <xdr:ext cx="742950" cy="209550"/>
    <xdr:pic>
      <xdr:nvPicPr>
        <xdr:cNvPr id="32" name="3e5082b5-a40f-42f6-9bc1-6364c52c380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11</xdr:row>
      <xdr:rowOff>19050</xdr:rowOff>
    </xdr:from>
    <xdr:ext cx="228600" cy="209550"/>
    <xdr:pic>
      <xdr:nvPicPr>
        <xdr:cNvPr id="33" name="367abf3c-059e-4f85-81c0-1e239f995bae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11</xdr:row>
      <xdr:rowOff>19050</xdr:rowOff>
    </xdr:from>
    <xdr:ext cx="742950" cy="209550"/>
    <xdr:pic>
      <xdr:nvPicPr>
        <xdr:cNvPr id="34" name="d7cdffc5-dff3-40f5-86b0-d6f3c074537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11</xdr:row>
      <xdr:rowOff>19050</xdr:rowOff>
    </xdr:from>
    <xdr:ext cx="742950" cy="209550"/>
    <xdr:pic>
      <xdr:nvPicPr>
        <xdr:cNvPr id="35" name="2c74127e-7bc9-46a1-8f8f-c72c20d27eff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11</xdr:row>
      <xdr:rowOff>19050</xdr:rowOff>
    </xdr:from>
    <xdr:ext cx="742950" cy="209550"/>
    <xdr:pic>
      <xdr:nvPicPr>
        <xdr:cNvPr id="36" name="d4ed8c30-0313-4f15-b73e-fd93a16a2880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11</xdr:row>
      <xdr:rowOff>19050</xdr:rowOff>
    </xdr:from>
    <xdr:ext cx="742950" cy="209550"/>
    <xdr:pic>
      <xdr:nvPicPr>
        <xdr:cNvPr id="37" name="125d6b5e-7061-412c-930a-66556a18baa4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11</xdr:row>
      <xdr:rowOff>19050</xdr:rowOff>
    </xdr:from>
    <xdr:ext cx="742950" cy="209550"/>
    <xdr:pic>
      <xdr:nvPicPr>
        <xdr:cNvPr id="38" name="3e9ad047-af06-42d6-9fc3-d9c147614c5c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12</xdr:row>
      <xdr:rowOff>19050</xdr:rowOff>
    </xdr:from>
    <xdr:ext cx="228600" cy="209550"/>
    <xdr:pic>
      <xdr:nvPicPr>
        <xdr:cNvPr id="39" name="3af324b2-0d3e-444a-bbba-34e7e91698e2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12</xdr:row>
      <xdr:rowOff>19050</xdr:rowOff>
    </xdr:from>
    <xdr:ext cx="742950" cy="209550"/>
    <xdr:pic>
      <xdr:nvPicPr>
        <xdr:cNvPr id="40" name="5494f96e-97ca-4443-8df5-1163887dd028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12</xdr:row>
      <xdr:rowOff>19050</xdr:rowOff>
    </xdr:from>
    <xdr:ext cx="742950" cy="209550"/>
    <xdr:pic>
      <xdr:nvPicPr>
        <xdr:cNvPr id="41" name="c91b5f19-0793-4fb8-bfaa-6df2fc2d674a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12</xdr:row>
      <xdr:rowOff>19050</xdr:rowOff>
    </xdr:from>
    <xdr:ext cx="742950" cy="209550"/>
    <xdr:pic>
      <xdr:nvPicPr>
        <xdr:cNvPr id="42" name="ac52dbbb-2c0d-43b9-8ae8-82aaffd3903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12</xdr:row>
      <xdr:rowOff>19050</xdr:rowOff>
    </xdr:from>
    <xdr:ext cx="742950" cy="209550"/>
    <xdr:pic>
      <xdr:nvPicPr>
        <xdr:cNvPr id="43" name="9efec70e-8ec2-43f0-98e7-113113860dc3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12</xdr:row>
      <xdr:rowOff>19050</xdr:rowOff>
    </xdr:from>
    <xdr:ext cx="742950" cy="209550"/>
    <xdr:pic>
      <xdr:nvPicPr>
        <xdr:cNvPr id="44" name="2bedf4de-2833-4a0b-b59e-fd36b1de94aa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</xdr:row>
      <xdr:rowOff>19050</xdr:rowOff>
    </xdr:from>
    <xdr:ext cx="228600" cy="209550"/>
    <xdr:pic>
      <xdr:nvPicPr>
        <xdr:cNvPr id="45" name="4fbe855a-debd-4cd5-afb2-24a940c6953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13</xdr:row>
      <xdr:rowOff>19050</xdr:rowOff>
    </xdr:from>
    <xdr:ext cx="742950" cy="209550"/>
    <xdr:pic>
      <xdr:nvPicPr>
        <xdr:cNvPr id="46" name="00838244-374e-4647-aba4-c878f568a0f8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13</xdr:row>
      <xdr:rowOff>19050</xdr:rowOff>
    </xdr:from>
    <xdr:ext cx="742950" cy="209550"/>
    <xdr:pic>
      <xdr:nvPicPr>
        <xdr:cNvPr id="47" name="659e5687-c9dd-4384-b8c3-9d28dd373b9a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13</xdr:row>
      <xdr:rowOff>19050</xdr:rowOff>
    </xdr:from>
    <xdr:ext cx="742950" cy="209550"/>
    <xdr:pic>
      <xdr:nvPicPr>
        <xdr:cNvPr id="48" name="996cb11c-fc9c-4b72-a08c-4248440c6eb3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13</xdr:row>
      <xdr:rowOff>19050</xdr:rowOff>
    </xdr:from>
    <xdr:ext cx="742950" cy="209550"/>
    <xdr:pic>
      <xdr:nvPicPr>
        <xdr:cNvPr id="49" name="92b531d6-d3dc-4e5f-bd53-38282768445e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13</xdr:row>
      <xdr:rowOff>19050</xdr:rowOff>
    </xdr:from>
    <xdr:ext cx="742950" cy="209550"/>
    <xdr:pic>
      <xdr:nvPicPr>
        <xdr:cNvPr id="50" name="df0b5d37-23d2-4ec6-96ad-f0b22c6ed844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</xdr:row>
      <xdr:rowOff>19050</xdr:rowOff>
    </xdr:from>
    <xdr:ext cx="228600" cy="209550"/>
    <xdr:pic>
      <xdr:nvPicPr>
        <xdr:cNvPr id="51" name="17323d74-b32d-4f46-96ff-304e044c4fd9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14</xdr:row>
      <xdr:rowOff>19050</xdr:rowOff>
    </xdr:from>
    <xdr:ext cx="742950" cy="209550"/>
    <xdr:pic>
      <xdr:nvPicPr>
        <xdr:cNvPr id="52" name="e12fa5ba-178f-4a5f-8415-065afc26908c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14</xdr:row>
      <xdr:rowOff>19050</xdr:rowOff>
    </xdr:from>
    <xdr:ext cx="742950" cy="209550"/>
    <xdr:pic>
      <xdr:nvPicPr>
        <xdr:cNvPr id="53" name="3b386a9d-d9eb-4e8f-aad5-8a26e450da2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14</xdr:row>
      <xdr:rowOff>19050</xdr:rowOff>
    </xdr:from>
    <xdr:ext cx="742950" cy="209550"/>
    <xdr:pic>
      <xdr:nvPicPr>
        <xdr:cNvPr id="54" name="e5a7f5a0-3e5a-447f-96aa-2bfd44097184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14</xdr:row>
      <xdr:rowOff>19050</xdr:rowOff>
    </xdr:from>
    <xdr:ext cx="742950" cy="209550"/>
    <xdr:pic>
      <xdr:nvPicPr>
        <xdr:cNvPr id="55" name="c4796d52-e7ed-41a8-800b-508844741c7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14</xdr:row>
      <xdr:rowOff>19050</xdr:rowOff>
    </xdr:from>
    <xdr:ext cx="742950" cy="209550"/>
    <xdr:pic>
      <xdr:nvPicPr>
        <xdr:cNvPr id="56" name="dc2f3eef-9a43-4793-bde5-e68373efe6ab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15</xdr:row>
      <xdr:rowOff>19050</xdr:rowOff>
    </xdr:from>
    <xdr:ext cx="228600" cy="209550"/>
    <xdr:pic>
      <xdr:nvPicPr>
        <xdr:cNvPr id="57" name="5fb80514-b5d9-471c-89f7-3d0555a6575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15</xdr:row>
      <xdr:rowOff>19050</xdr:rowOff>
    </xdr:from>
    <xdr:ext cx="742950" cy="209550"/>
    <xdr:pic>
      <xdr:nvPicPr>
        <xdr:cNvPr id="58" name="fae674fd-0d65-4a70-97e1-8fe037958d58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15</xdr:row>
      <xdr:rowOff>19050</xdr:rowOff>
    </xdr:from>
    <xdr:ext cx="742950" cy="209550"/>
    <xdr:pic>
      <xdr:nvPicPr>
        <xdr:cNvPr id="59" name="960ed54d-c69b-457a-99df-e90f2d8bb53c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15</xdr:row>
      <xdr:rowOff>19050</xdr:rowOff>
    </xdr:from>
    <xdr:ext cx="742950" cy="209550"/>
    <xdr:pic>
      <xdr:nvPicPr>
        <xdr:cNvPr id="60" name="b7c50fa1-4b27-4fad-b2d8-d059d2c148f2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15</xdr:row>
      <xdr:rowOff>19050</xdr:rowOff>
    </xdr:from>
    <xdr:ext cx="742950" cy="209550"/>
    <xdr:pic>
      <xdr:nvPicPr>
        <xdr:cNvPr id="61" name="60ec8c7d-506c-48f2-b270-0d53785bc02e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15</xdr:row>
      <xdr:rowOff>19050</xdr:rowOff>
    </xdr:from>
    <xdr:ext cx="742950" cy="209550"/>
    <xdr:pic>
      <xdr:nvPicPr>
        <xdr:cNvPr id="62" name="07d711e8-9907-4334-a661-61cd243c526c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</xdr:row>
      <xdr:rowOff>19050</xdr:rowOff>
    </xdr:from>
    <xdr:ext cx="742950" cy="209550"/>
    <xdr:pic>
      <xdr:nvPicPr>
        <xdr:cNvPr id="63" name="71a18e13-a4d3-4e7c-98b5-3f3012dbd857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15</xdr:row>
      <xdr:rowOff>19050</xdr:rowOff>
    </xdr:from>
    <xdr:ext cx="742950" cy="209550"/>
    <xdr:pic>
      <xdr:nvPicPr>
        <xdr:cNvPr id="64" name="7db74206-7e13-4713-8b7a-953d3a1920ee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15</xdr:row>
      <xdr:rowOff>19050</xdr:rowOff>
    </xdr:from>
    <xdr:ext cx="742950" cy="209550"/>
    <xdr:pic>
      <xdr:nvPicPr>
        <xdr:cNvPr id="65" name="51297056-ef3c-428e-a618-535e03605fe7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16</xdr:row>
      <xdr:rowOff>19050</xdr:rowOff>
    </xdr:from>
    <xdr:ext cx="228600" cy="209550"/>
    <xdr:pic>
      <xdr:nvPicPr>
        <xdr:cNvPr id="66" name="cd102e3f-7a20-4bb1-a5ca-8f0957484e0d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16</xdr:row>
      <xdr:rowOff>19050</xdr:rowOff>
    </xdr:from>
    <xdr:ext cx="742950" cy="209550"/>
    <xdr:pic>
      <xdr:nvPicPr>
        <xdr:cNvPr id="67" name="b61f73df-41b0-4d28-b110-9e7b4c941cca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16</xdr:row>
      <xdr:rowOff>19050</xdr:rowOff>
    </xdr:from>
    <xdr:ext cx="742950" cy="209550"/>
    <xdr:pic>
      <xdr:nvPicPr>
        <xdr:cNvPr id="68" name="48503ef6-d46e-460c-95ad-6ac1b3f73f53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16</xdr:row>
      <xdr:rowOff>19050</xdr:rowOff>
    </xdr:from>
    <xdr:ext cx="742950" cy="209550"/>
    <xdr:pic>
      <xdr:nvPicPr>
        <xdr:cNvPr id="69" name="0863403d-0a30-4790-a7ec-c919ce346550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16</xdr:row>
      <xdr:rowOff>19050</xdr:rowOff>
    </xdr:from>
    <xdr:ext cx="742950" cy="209550"/>
    <xdr:pic>
      <xdr:nvPicPr>
        <xdr:cNvPr id="70" name="970d293c-324b-4e86-bf21-611dd0a457a5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16</xdr:row>
      <xdr:rowOff>19050</xdr:rowOff>
    </xdr:from>
    <xdr:ext cx="742950" cy="209550"/>
    <xdr:pic>
      <xdr:nvPicPr>
        <xdr:cNvPr id="71" name="ecc0bbd7-6818-4542-89bc-af7a20757e19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16</xdr:row>
      <xdr:rowOff>19050</xdr:rowOff>
    </xdr:from>
    <xdr:ext cx="742950" cy="209550"/>
    <xdr:pic>
      <xdr:nvPicPr>
        <xdr:cNvPr id="72" name="01ab5e1b-3e69-4cc2-b124-5e20ad425afd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16</xdr:row>
      <xdr:rowOff>19050</xdr:rowOff>
    </xdr:from>
    <xdr:ext cx="742950" cy="209550"/>
    <xdr:pic>
      <xdr:nvPicPr>
        <xdr:cNvPr id="73" name="a3af7ef9-79a7-4f7b-a6e2-01f77ff595d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16</xdr:row>
      <xdr:rowOff>19050</xdr:rowOff>
    </xdr:from>
    <xdr:ext cx="742950" cy="209550"/>
    <xdr:pic>
      <xdr:nvPicPr>
        <xdr:cNvPr id="74" name="0803f965-b222-4442-9c58-0ebfe58e2d77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</xdr:row>
      <xdr:rowOff>19050</xdr:rowOff>
    </xdr:from>
    <xdr:ext cx="228600" cy="209550"/>
    <xdr:pic>
      <xdr:nvPicPr>
        <xdr:cNvPr id="75" name="15e7bf0f-005c-4020-af07-4cbf1ed8f520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17</xdr:row>
      <xdr:rowOff>19050</xdr:rowOff>
    </xdr:from>
    <xdr:ext cx="742950" cy="209550"/>
    <xdr:pic>
      <xdr:nvPicPr>
        <xdr:cNvPr id="76" name="33d9e377-d1b3-4c45-b974-620607d7308c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7" name="eb52ef4a-b43c-42eb-84a6-d989071bfb4d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8" name="9e01366b-cf50-4a0d-b652-7f8591bce8d0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18</xdr:row>
      <xdr:rowOff>19050</xdr:rowOff>
    </xdr:from>
    <xdr:ext cx="228600" cy="209550"/>
    <xdr:pic>
      <xdr:nvPicPr>
        <xdr:cNvPr id="79" name="93892554-9568-43b0-b91e-40882bdcdc67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18</xdr:row>
      <xdr:rowOff>19050</xdr:rowOff>
    </xdr:from>
    <xdr:ext cx="742950" cy="209550"/>
    <xdr:pic>
      <xdr:nvPicPr>
        <xdr:cNvPr id="80" name="d19cd55c-d2cc-4234-a709-a15da01652cc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18</xdr:row>
      <xdr:rowOff>19050</xdr:rowOff>
    </xdr:from>
    <xdr:ext cx="742950" cy="209550"/>
    <xdr:pic>
      <xdr:nvPicPr>
        <xdr:cNvPr id="81" name="ed1c2c80-42b1-459f-9a7f-d5f2627d1ca7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18</xdr:row>
      <xdr:rowOff>19050</xdr:rowOff>
    </xdr:from>
    <xdr:ext cx="742950" cy="209550"/>
    <xdr:pic>
      <xdr:nvPicPr>
        <xdr:cNvPr id="82" name="75d81357-41cc-48c4-b518-b947f1e2dfd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2084884</xdr:colOff>
      <xdr:row>2</xdr:row>
      <xdr:rowOff>65315</xdr:rowOff>
    </xdr:from>
    <xdr:to>
      <xdr:col>13</xdr:col>
      <xdr:colOff>57064</xdr:colOff>
      <xdr:row>5</xdr:row>
      <xdr:rowOff>130629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59213" y="772886"/>
          <a:ext cx="2873827" cy="63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1595193</xdr:colOff>
      <xdr:row>2</xdr:row>
      <xdr:rowOff>69695</xdr:rowOff>
    </xdr:from>
    <xdr:to>
      <xdr:col>9</xdr:col>
      <xdr:colOff>487866</xdr:colOff>
      <xdr:row>5</xdr:row>
      <xdr:rowOff>126700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1473" y="775939"/>
          <a:ext cx="2832771" cy="62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1685111</xdr:colOff>
      <xdr:row>2</xdr:row>
      <xdr:rowOff>55755</xdr:rowOff>
    </xdr:from>
    <xdr:to>
      <xdr:col>14</xdr:col>
      <xdr:colOff>722222</xdr:colOff>
      <xdr:row>5</xdr:row>
      <xdr:rowOff>130096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39855" y="761999"/>
          <a:ext cx="2907513" cy="645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2" name="Picture 1" descr="hicad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3" name="Picture 2" descr="hicad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4" name="Picture 4" descr="hicad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5" name="Picture 5" descr="hicad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6" name="Picture 6" descr="hicad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2</xdr:row>
      <xdr:rowOff>57150</xdr:rowOff>
    </xdr:from>
    <xdr:to>
      <xdr:col>11</xdr:col>
      <xdr:colOff>657225</xdr:colOff>
      <xdr:row>5</xdr:row>
      <xdr:rowOff>104775</xdr:rowOff>
    </xdr:to>
    <xdr:pic>
      <xdr:nvPicPr>
        <xdr:cNvPr id="8" name="Picture 7" descr="HiCAD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52450"/>
          <a:ext cx="15716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1630628</xdr:colOff>
      <xdr:row>2</xdr:row>
      <xdr:rowOff>51110</xdr:rowOff>
    </xdr:from>
    <xdr:to>
      <xdr:col>10</xdr:col>
      <xdr:colOff>639206</xdr:colOff>
      <xdr:row>5</xdr:row>
      <xdr:rowOff>148683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30860" y="757354"/>
          <a:ext cx="3013724" cy="669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15</xdr:row>
      <xdr:rowOff>57150</xdr:rowOff>
    </xdr:from>
    <xdr:to>
      <xdr:col>7</xdr:col>
      <xdr:colOff>1171575</xdr:colOff>
      <xdr:row>15</xdr:row>
      <xdr:rowOff>257175</xdr:rowOff>
    </xdr:to>
    <xdr:pic>
      <xdr:nvPicPr>
        <xdr:cNvPr id="2" name="0cad7055-d6c8-4b42-9c93-c011e1876bb0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21</xdr:row>
      <xdr:rowOff>57150</xdr:rowOff>
    </xdr:from>
    <xdr:to>
      <xdr:col>7</xdr:col>
      <xdr:colOff>1171575</xdr:colOff>
      <xdr:row>21</xdr:row>
      <xdr:rowOff>257175</xdr:rowOff>
    </xdr:to>
    <xdr:pic>
      <xdr:nvPicPr>
        <xdr:cNvPr id="3" name="db8c5070-4645-46d6-8026-585f70f501bd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23</xdr:row>
      <xdr:rowOff>28575</xdr:rowOff>
    </xdr:from>
    <xdr:to>
      <xdr:col>4</xdr:col>
      <xdr:colOff>1171575</xdr:colOff>
      <xdr:row>23</xdr:row>
      <xdr:rowOff>209550</xdr:rowOff>
    </xdr:to>
    <xdr:pic>
      <xdr:nvPicPr>
        <xdr:cNvPr id="4" name="0f799147-3368-4344-9a05-be5a0fd11e68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24</xdr:row>
      <xdr:rowOff>57150</xdr:rowOff>
    </xdr:from>
    <xdr:to>
      <xdr:col>7</xdr:col>
      <xdr:colOff>1171575</xdr:colOff>
      <xdr:row>24</xdr:row>
      <xdr:rowOff>257175</xdr:rowOff>
    </xdr:to>
    <xdr:pic>
      <xdr:nvPicPr>
        <xdr:cNvPr id="5" name="9bdac195-6e33-43ce-9340-bd705270ae6e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26</xdr:row>
      <xdr:rowOff>28575</xdr:rowOff>
    </xdr:from>
    <xdr:to>
      <xdr:col>4</xdr:col>
      <xdr:colOff>1171575</xdr:colOff>
      <xdr:row>26</xdr:row>
      <xdr:rowOff>209550</xdr:rowOff>
    </xdr:to>
    <xdr:pic>
      <xdr:nvPicPr>
        <xdr:cNvPr id="6" name="a2b3a177-8413-43d4-a513-da3ec1ce831d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28</xdr:row>
      <xdr:rowOff>57150</xdr:rowOff>
    </xdr:from>
    <xdr:to>
      <xdr:col>7</xdr:col>
      <xdr:colOff>1171575</xdr:colOff>
      <xdr:row>28</xdr:row>
      <xdr:rowOff>257175</xdr:rowOff>
    </xdr:to>
    <xdr:pic>
      <xdr:nvPicPr>
        <xdr:cNvPr id="7" name="538d1646-26f8-48fc-b6d2-ac3b3578c90b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35</xdr:row>
      <xdr:rowOff>57150</xdr:rowOff>
    </xdr:from>
    <xdr:to>
      <xdr:col>7</xdr:col>
      <xdr:colOff>1171575</xdr:colOff>
      <xdr:row>35</xdr:row>
      <xdr:rowOff>257175</xdr:rowOff>
    </xdr:to>
    <xdr:pic>
      <xdr:nvPicPr>
        <xdr:cNvPr id="8" name="261b289a-2fd7-487f-8030-604fc698e374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38</xdr:row>
      <xdr:rowOff>57150</xdr:rowOff>
    </xdr:from>
    <xdr:to>
      <xdr:col>7</xdr:col>
      <xdr:colOff>1171575</xdr:colOff>
      <xdr:row>38</xdr:row>
      <xdr:rowOff>257175</xdr:rowOff>
    </xdr:to>
    <xdr:pic>
      <xdr:nvPicPr>
        <xdr:cNvPr id="9" name="40f655e4-dee5-423e-aa38-005f24edb400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42</xdr:row>
      <xdr:rowOff>57150</xdr:rowOff>
    </xdr:from>
    <xdr:to>
      <xdr:col>7</xdr:col>
      <xdr:colOff>1171575</xdr:colOff>
      <xdr:row>42</xdr:row>
      <xdr:rowOff>257175</xdr:rowOff>
    </xdr:to>
    <xdr:pic>
      <xdr:nvPicPr>
        <xdr:cNvPr id="10" name="e0dd3267-1aab-4b99-867e-05e6d8bcb1ee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49</xdr:row>
      <xdr:rowOff>57150</xdr:rowOff>
    </xdr:from>
    <xdr:to>
      <xdr:col>7</xdr:col>
      <xdr:colOff>1171575</xdr:colOff>
      <xdr:row>49</xdr:row>
      <xdr:rowOff>257175</xdr:rowOff>
    </xdr:to>
    <xdr:pic>
      <xdr:nvPicPr>
        <xdr:cNvPr id="11" name="5aaae26a-4ee4-4387-836a-337d150e6cb0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50</xdr:row>
      <xdr:rowOff>28575</xdr:rowOff>
    </xdr:from>
    <xdr:to>
      <xdr:col>4</xdr:col>
      <xdr:colOff>1171575</xdr:colOff>
      <xdr:row>50</xdr:row>
      <xdr:rowOff>209550</xdr:rowOff>
    </xdr:to>
    <xdr:pic>
      <xdr:nvPicPr>
        <xdr:cNvPr id="12" name="a73b8c93-dd66-4cbc-8322-6a8aa7f13019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0</xdr:row>
      <xdr:rowOff>238125</xdr:rowOff>
    </xdr:from>
    <xdr:to>
      <xdr:col>11</xdr:col>
      <xdr:colOff>206356</xdr:colOff>
      <xdr:row>2</xdr:row>
      <xdr:rowOff>142875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208A2185-8D8E-4C0E-30E9-B365962CC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238125"/>
          <a:ext cx="261618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zoomScaleNormal="100" workbookViewId="0">
      <selection activeCell="E32" sqref="E32"/>
    </sheetView>
  </sheetViews>
  <sheetFormatPr defaultColWidth="11.44140625" defaultRowHeight="13.2" x14ac:dyDescent="0.25"/>
  <cols>
    <col min="1" max="1" width="27.88671875" style="34" customWidth="1"/>
    <col min="2" max="2" width="31.33203125" style="34" customWidth="1"/>
    <col min="3" max="3" width="9.5546875" style="34" bestFit="1" customWidth="1"/>
    <col min="4" max="4" width="11.88671875" style="34" bestFit="1" customWidth="1"/>
    <col min="5" max="5" width="16.6640625" style="34" customWidth="1"/>
    <col min="6" max="6" width="28.6640625" style="34" customWidth="1"/>
    <col min="7" max="7" width="14.88671875" style="34" bestFit="1" customWidth="1"/>
    <col min="8" max="9" width="20.88671875" style="34" customWidth="1"/>
    <col min="10" max="10" width="17.44140625" style="34" customWidth="1"/>
    <col min="11" max="11" width="16.44140625" style="34" customWidth="1"/>
    <col min="12" max="12" width="11.44140625" style="34" customWidth="1"/>
    <col min="13" max="16384" width="11.44140625" style="34"/>
  </cols>
  <sheetData>
    <row r="1" spans="1:26" ht="13.8" x14ac:dyDescent="0.3">
      <c r="A1" s="32" t="s">
        <v>0</v>
      </c>
      <c r="B1" s="33" t="s">
        <v>1</v>
      </c>
      <c r="Z1" s="52"/>
    </row>
    <row r="2" spans="1:26" ht="13.8" x14ac:dyDescent="0.3">
      <c r="A2" s="32" t="s">
        <v>2</v>
      </c>
      <c r="B2" s="35" t="s">
        <v>3</v>
      </c>
      <c r="Z2" s="52"/>
    </row>
    <row r="3" spans="1:26" ht="13.8" x14ac:dyDescent="0.3">
      <c r="A3" s="32" t="s">
        <v>4</v>
      </c>
      <c r="B3" s="34" t="s">
        <v>5</v>
      </c>
      <c r="Z3" s="52"/>
    </row>
    <row r="4" spans="1:26" ht="13.8" x14ac:dyDescent="0.3">
      <c r="Z4" s="52"/>
    </row>
    <row r="5" spans="1:26" ht="13.8" x14ac:dyDescent="0.3">
      <c r="A5" s="104" t="s">
        <v>6</v>
      </c>
      <c r="B5" s="105" t="s">
        <v>3</v>
      </c>
      <c r="C5" s="205" t="s">
        <v>7</v>
      </c>
      <c r="D5" s="205"/>
      <c r="E5" s="205"/>
      <c r="F5" s="205"/>
      <c r="Z5" s="52"/>
    </row>
    <row r="6" spans="1:26" ht="26.4" x14ac:dyDescent="0.25">
      <c r="A6" s="106" t="s">
        <v>8</v>
      </c>
      <c r="B6" s="107">
        <v>3</v>
      </c>
      <c r="C6" s="205" t="s">
        <v>9</v>
      </c>
      <c r="D6" s="205"/>
      <c r="E6" s="205"/>
      <c r="F6" s="205"/>
    </row>
    <row r="10" spans="1:26" x14ac:dyDescent="0.25">
      <c r="A10" s="32" t="s">
        <v>10</v>
      </c>
      <c r="B10" s="91" t="s">
        <v>11</v>
      </c>
      <c r="C10" s="92" t="s">
        <v>12</v>
      </c>
      <c r="D10" s="92" t="s">
        <v>13</v>
      </c>
      <c r="E10" s="92" t="s">
        <v>14</v>
      </c>
      <c r="F10" s="92" t="s">
        <v>15</v>
      </c>
      <c r="G10" s="92" t="s">
        <v>16</v>
      </c>
      <c r="H10" s="92" t="s">
        <v>17</v>
      </c>
      <c r="I10" s="92" t="s">
        <v>18</v>
      </c>
      <c r="J10" s="92" t="s">
        <v>19</v>
      </c>
      <c r="K10" s="94" t="s">
        <v>20</v>
      </c>
    </row>
    <row r="11" spans="1:26" x14ac:dyDescent="0.25">
      <c r="B11" s="96" t="s">
        <v>21</v>
      </c>
      <c r="C11" s="97" t="s">
        <v>22</v>
      </c>
      <c r="D11" s="98" t="s">
        <v>22</v>
      </c>
      <c r="E11" s="97" t="s">
        <v>23</v>
      </c>
      <c r="F11" s="103" t="s">
        <v>24</v>
      </c>
      <c r="G11" s="98" t="s">
        <v>22</v>
      </c>
      <c r="H11" s="98"/>
      <c r="I11" s="97" t="s">
        <v>22</v>
      </c>
      <c r="J11" s="98"/>
      <c r="K11" s="100"/>
    </row>
    <row r="12" spans="1:26" x14ac:dyDescent="0.25">
      <c r="B12" s="96" t="s">
        <v>21</v>
      </c>
      <c r="C12" s="97"/>
      <c r="D12" s="98"/>
      <c r="E12" s="34" t="s">
        <v>25</v>
      </c>
      <c r="F12" s="103" t="s">
        <v>24</v>
      </c>
      <c r="G12" s="98" t="s">
        <v>22</v>
      </c>
      <c r="H12" s="98"/>
      <c r="I12" s="97" t="s">
        <v>22</v>
      </c>
      <c r="J12" s="98"/>
      <c r="K12" s="100"/>
    </row>
    <row r="13" spans="1:26" x14ac:dyDescent="0.25">
      <c r="B13" s="96" t="s">
        <v>26</v>
      </c>
      <c r="C13" s="98" t="s">
        <v>22</v>
      </c>
      <c r="D13" s="98" t="s">
        <v>3</v>
      </c>
      <c r="E13" s="98" t="s">
        <v>27</v>
      </c>
      <c r="F13" s="99" t="s">
        <v>28</v>
      </c>
      <c r="G13" s="98" t="s">
        <v>3</v>
      </c>
      <c r="H13" s="98"/>
      <c r="I13" s="97" t="s">
        <v>22</v>
      </c>
      <c r="J13" s="98"/>
      <c r="K13" s="100"/>
    </row>
    <row r="14" spans="1:26" x14ac:dyDescent="0.25">
      <c r="B14" s="96" t="s">
        <v>26</v>
      </c>
      <c r="C14" s="98"/>
      <c r="D14" s="98"/>
      <c r="E14" s="34" t="s">
        <v>25</v>
      </c>
      <c r="F14" s="103" t="s">
        <v>24</v>
      </c>
      <c r="G14" s="98" t="s">
        <v>22</v>
      </c>
      <c r="H14" s="98"/>
      <c r="I14" s="97" t="s">
        <v>3</v>
      </c>
      <c r="J14" s="98"/>
      <c r="K14" s="100"/>
    </row>
    <row r="15" spans="1:26" x14ac:dyDescent="0.25">
      <c r="B15" s="96" t="s">
        <v>29</v>
      </c>
      <c r="C15" s="97" t="s">
        <v>22</v>
      </c>
      <c r="D15" s="98" t="s">
        <v>3</v>
      </c>
      <c r="E15" s="97" t="s">
        <v>23</v>
      </c>
      <c r="F15" s="99" t="s">
        <v>30</v>
      </c>
      <c r="G15" s="98" t="s">
        <v>22</v>
      </c>
      <c r="H15" s="98" t="s">
        <v>31</v>
      </c>
      <c r="I15" s="97" t="s">
        <v>3</v>
      </c>
      <c r="J15" s="98"/>
      <c r="K15" s="100"/>
    </row>
    <row r="16" spans="1:26" x14ac:dyDescent="0.25">
      <c r="B16" s="96" t="s">
        <v>29</v>
      </c>
      <c r="C16" s="97"/>
      <c r="D16" s="98"/>
      <c r="E16" s="34" t="s">
        <v>25</v>
      </c>
      <c r="F16" s="103" t="s">
        <v>24</v>
      </c>
      <c r="G16" s="98" t="s">
        <v>22</v>
      </c>
      <c r="H16" s="98"/>
      <c r="I16" s="97" t="s">
        <v>3</v>
      </c>
      <c r="J16" s="98"/>
      <c r="K16" s="100"/>
    </row>
    <row r="17" spans="2:11" x14ac:dyDescent="0.25">
      <c r="B17" s="96" t="s">
        <v>32</v>
      </c>
      <c r="C17" s="97" t="s">
        <v>22</v>
      </c>
      <c r="D17" s="98" t="s">
        <v>3</v>
      </c>
      <c r="E17" s="97" t="s">
        <v>23</v>
      </c>
      <c r="F17" s="99" t="s">
        <v>28</v>
      </c>
      <c r="G17" s="98" t="s">
        <v>3</v>
      </c>
      <c r="H17" s="98" t="s">
        <v>31</v>
      </c>
      <c r="I17" s="97" t="s">
        <v>3</v>
      </c>
      <c r="J17" s="98"/>
      <c r="K17" s="100"/>
    </row>
    <row r="18" spans="2:11" x14ac:dyDescent="0.25">
      <c r="B18" s="96" t="s">
        <v>32</v>
      </c>
      <c r="C18" s="97"/>
      <c r="D18" s="98"/>
      <c r="E18" s="97" t="s">
        <v>33</v>
      </c>
      <c r="F18" s="103" t="s">
        <v>34</v>
      </c>
      <c r="G18" s="98" t="s">
        <v>22</v>
      </c>
      <c r="H18" s="98"/>
      <c r="I18" s="97"/>
      <c r="J18" s="98"/>
      <c r="K18" s="100"/>
    </row>
    <row r="19" spans="2:11" x14ac:dyDescent="0.25">
      <c r="B19" s="96" t="s">
        <v>35</v>
      </c>
      <c r="C19" s="97" t="s">
        <v>22</v>
      </c>
      <c r="D19" s="98" t="s">
        <v>3</v>
      </c>
      <c r="E19" s="97" t="s">
        <v>23</v>
      </c>
      <c r="F19" s="99" t="s">
        <v>36</v>
      </c>
      <c r="G19" s="98" t="s">
        <v>3</v>
      </c>
      <c r="H19" s="98" t="s">
        <v>31</v>
      </c>
      <c r="I19" s="97" t="s">
        <v>3</v>
      </c>
      <c r="J19" s="98"/>
      <c r="K19" s="100"/>
    </row>
    <row r="20" spans="2:11" x14ac:dyDescent="0.25">
      <c r="B20" s="96" t="s">
        <v>35</v>
      </c>
      <c r="C20" s="97"/>
      <c r="D20" s="98"/>
      <c r="E20" s="97" t="s">
        <v>33</v>
      </c>
      <c r="F20" s="99" t="s">
        <v>34</v>
      </c>
      <c r="G20" s="98" t="s">
        <v>22</v>
      </c>
      <c r="H20" s="98"/>
      <c r="I20" s="97"/>
      <c r="J20" s="98"/>
      <c r="K20" s="100"/>
    </row>
    <row r="21" spans="2:11" x14ac:dyDescent="0.25">
      <c r="B21" s="96" t="s">
        <v>35</v>
      </c>
      <c r="C21" s="97"/>
      <c r="D21" s="98"/>
      <c r="E21" s="97" t="s">
        <v>37</v>
      </c>
      <c r="F21" s="99" t="s">
        <v>38</v>
      </c>
      <c r="G21" s="98" t="s">
        <v>22</v>
      </c>
      <c r="H21" s="98"/>
      <c r="I21" s="97"/>
      <c r="J21" s="98"/>
      <c r="K21" s="100"/>
    </row>
    <row r="22" spans="2:11" x14ac:dyDescent="0.25">
      <c r="B22" s="96" t="s">
        <v>39</v>
      </c>
      <c r="C22" s="97" t="s">
        <v>22</v>
      </c>
      <c r="D22" s="98" t="s">
        <v>3</v>
      </c>
      <c r="E22" s="97" t="s">
        <v>23</v>
      </c>
      <c r="F22" s="99" t="s">
        <v>40</v>
      </c>
      <c r="G22" s="98" t="s">
        <v>3</v>
      </c>
      <c r="H22" s="98" t="s">
        <v>31</v>
      </c>
      <c r="I22" s="97" t="s">
        <v>3</v>
      </c>
      <c r="J22" s="98"/>
      <c r="K22" s="100"/>
    </row>
    <row r="23" spans="2:11" x14ac:dyDescent="0.25">
      <c r="B23" s="96" t="s">
        <v>39</v>
      </c>
      <c r="C23" s="97"/>
      <c r="D23" s="98"/>
      <c r="E23" s="97" t="s">
        <v>33</v>
      </c>
      <c r="F23" s="99" t="s">
        <v>34</v>
      </c>
      <c r="G23" s="98" t="s">
        <v>22</v>
      </c>
      <c r="H23" s="98"/>
      <c r="I23" s="97"/>
      <c r="J23" s="98"/>
      <c r="K23" s="100"/>
    </row>
    <row r="24" spans="2:11" x14ac:dyDescent="0.25">
      <c r="B24" s="96" t="s">
        <v>38</v>
      </c>
      <c r="C24" s="97" t="s">
        <v>22</v>
      </c>
      <c r="D24" s="98" t="s">
        <v>3</v>
      </c>
      <c r="E24" s="97" t="s">
        <v>37</v>
      </c>
      <c r="F24" s="99" t="s">
        <v>41</v>
      </c>
      <c r="G24" s="98" t="s">
        <v>3</v>
      </c>
      <c r="H24" s="98" t="s">
        <v>31</v>
      </c>
      <c r="I24" s="97" t="s">
        <v>3</v>
      </c>
      <c r="J24" s="98"/>
      <c r="K24" s="100"/>
    </row>
    <row r="25" spans="2:11" x14ac:dyDescent="0.25">
      <c r="B25" s="96" t="s">
        <v>42</v>
      </c>
      <c r="C25" s="97" t="s">
        <v>22</v>
      </c>
      <c r="D25" s="98" t="s">
        <v>3</v>
      </c>
      <c r="E25" s="97" t="s">
        <v>33</v>
      </c>
      <c r="F25" s="103" t="s">
        <v>43</v>
      </c>
      <c r="G25" s="98" t="s">
        <v>3</v>
      </c>
      <c r="H25" s="98" t="s">
        <v>31</v>
      </c>
      <c r="I25" s="97" t="s">
        <v>3</v>
      </c>
      <c r="J25" s="98"/>
      <c r="K25" s="100"/>
    </row>
    <row r="26" spans="2:11" x14ac:dyDescent="0.25">
      <c r="B26" s="96" t="s">
        <v>44</v>
      </c>
      <c r="C26" s="97" t="s">
        <v>22</v>
      </c>
      <c r="D26" s="98" t="s">
        <v>3</v>
      </c>
      <c r="E26" s="97" t="s">
        <v>45</v>
      </c>
      <c r="F26" s="99" t="s">
        <v>46</v>
      </c>
      <c r="G26" s="98" t="s">
        <v>3</v>
      </c>
      <c r="H26" s="98" t="s">
        <v>31</v>
      </c>
      <c r="I26" s="97" t="s">
        <v>3</v>
      </c>
      <c r="J26" s="98"/>
      <c r="K26" s="100"/>
    </row>
    <row r="27" spans="2:11" x14ac:dyDescent="0.25">
      <c r="B27" s="96" t="s">
        <v>47</v>
      </c>
      <c r="C27" s="97" t="s">
        <v>22</v>
      </c>
      <c r="D27" s="98" t="s">
        <v>3</v>
      </c>
      <c r="E27" s="34" t="s">
        <v>25</v>
      </c>
      <c r="F27" s="99" t="s">
        <v>24</v>
      </c>
      <c r="G27" s="98" t="s">
        <v>3</v>
      </c>
      <c r="H27" s="98" t="s">
        <v>31</v>
      </c>
      <c r="I27" s="97" t="s">
        <v>3</v>
      </c>
      <c r="J27" s="98"/>
      <c r="K27" s="100"/>
    </row>
    <row r="28" spans="2:11" ht="26.4" x14ac:dyDescent="0.25">
      <c r="B28" s="96" t="s">
        <v>47</v>
      </c>
      <c r="C28" s="97"/>
      <c r="D28" s="98"/>
      <c r="E28" s="97" t="s">
        <v>48</v>
      </c>
      <c r="F28" s="99" t="s">
        <v>49</v>
      </c>
      <c r="G28" s="98" t="s">
        <v>22</v>
      </c>
      <c r="H28" s="98"/>
      <c r="I28" s="97"/>
      <c r="J28" s="98"/>
      <c r="K28" s="100"/>
    </row>
    <row r="29" spans="2:11" x14ac:dyDescent="0.25">
      <c r="B29" s="96" t="s">
        <v>50</v>
      </c>
      <c r="C29" s="97" t="s">
        <v>22</v>
      </c>
      <c r="D29" s="98" t="s">
        <v>3</v>
      </c>
      <c r="E29" s="97" t="s">
        <v>23</v>
      </c>
      <c r="F29" s="99" t="s">
        <v>28</v>
      </c>
      <c r="G29" s="98" t="s">
        <v>3</v>
      </c>
      <c r="H29" s="98" t="s">
        <v>51</v>
      </c>
      <c r="I29" s="97" t="s">
        <v>22</v>
      </c>
      <c r="J29" s="98" t="s">
        <v>52</v>
      </c>
      <c r="K29" s="100"/>
    </row>
    <row r="30" spans="2:11" x14ac:dyDescent="0.25">
      <c r="B30" s="96" t="s">
        <v>50</v>
      </c>
      <c r="C30" s="97"/>
      <c r="D30" s="98"/>
      <c r="E30" s="97" t="s">
        <v>33</v>
      </c>
      <c r="F30" s="103" t="s">
        <v>34</v>
      </c>
      <c r="G30" s="98" t="s">
        <v>22</v>
      </c>
      <c r="H30" s="98"/>
      <c r="I30" s="97"/>
      <c r="J30" s="98"/>
      <c r="K30" s="100"/>
    </row>
    <row r="31" spans="2:11" x14ac:dyDescent="0.25">
      <c r="B31" s="96" t="s">
        <v>53</v>
      </c>
      <c r="C31" s="98" t="s">
        <v>22</v>
      </c>
      <c r="D31" s="98" t="s">
        <v>3</v>
      </c>
      <c r="E31" s="97" t="s">
        <v>33</v>
      </c>
      <c r="F31" s="103" t="s">
        <v>34</v>
      </c>
      <c r="G31" s="98" t="s">
        <v>22</v>
      </c>
      <c r="H31" s="98"/>
      <c r="I31" s="97" t="s">
        <v>3</v>
      </c>
      <c r="J31" s="98" t="s">
        <v>54</v>
      </c>
      <c r="K31" s="100"/>
    </row>
    <row r="32" spans="2:11" x14ac:dyDescent="0.25">
      <c r="B32" s="96" t="s">
        <v>55</v>
      </c>
      <c r="C32" s="98" t="s">
        <v>22</v>
      </c>
      <c r="D32" s="98" t="s">
        <v>3</v>
      </c>
      <c r="E32" s="97" t="s">
        <v>56</v>
      </c>
      <c r="F32" s="103" t="s">
        <v>28</v>
      </c>
      <c r="G32" s="98" t="s">
        <v>3</v>
      </c>
      <c r="H32" s="98"/>
      <c r="I32" s="97"/>
      <c r="J32" s="98"/>
      <c r="K32" s="100"/>
    </row>
    <row r="33" spans="2:11" x14ac:dyDescent="0.25">
      <c r="B33" s="96" t="s">
        <v>57</v>
      </c>
      <c r="C33" s="98" t="s">
        <v>22</v>
      </c>
      <c r="D33" s="98" t="s">
        <v>3</v>
      </c>
      <c r="E33" s="97"/>
      <c r="F33" s="103"/>
      <c r="G33" s="98" t="s">
        <v>3</v>
      </c>
      <c r="H33" s="98"/>
      <c r="I33" s="97"/>
      <c r="J33" s="98"/>
      <c r="K33" s="100"/>
    </row>
    <row r="34" spans="2:11" x14ac:dyDescent="0.25">
      <c r="B34" s="96" t="s">
        <v>58</v>
      </c>
      <c r="C34" s="97" t="s">
        <v>22</v>
      </c>
      <c r="D34" s="98" t="s">
        <v>3</v>
      </c>
      <c r="E34" s="97" t="s">
        <v>23</v>
      </c>
      <c r="F34" s="99" t="s">
        <v>30</v>
      </c>
      <c r="G34" s="98" t="s">
        <v>22</v>
      </c>
      <c r="H34" s="98" t="s">
        <v>31</v>
      </c>
      <c r="I34" s="97" t="s">
        <v>3</v>
      </c>
      <c r="J34" s="98"/>
      <c r="K34" s="100"/>
    </row>
    <row r="35" spans="2:11" x14ac:dyDescent="0.25">
      <c r="B35" s="96" t="s">
        <v>58</v>
      </c>
      <c r="C35" s="97"/>
      <c r="D35" s="98"/>
      <c r="E35" s="34" t="s">
        <v>25</v>
      </c>
      <c r="F35" s="103" t="s">
        <v>24</v>
      </c>
      <c r="G35" s="98" t="s">
        <v>22</v>
      </c>
      <c r="H35" s="98"/>
      <c r="I35" s="97" t="s">
        <v>3</v>
      </c>
      <c r="J35" s="98"/>
      <c r="K35" s="100"/>
    </row>
    <row r="36" spans="2:11" x14ac:dyDescent="0.25">
      <c r="B36" s="96" t="s">
        <v>59</v>
      </c>
      <c r="C36" s="97" t="s">
        <v>3</v>
      </c>
      <c r="D36" s="98" t="s">
        <v>3</v>
      </c>
      <c r="E36" s="97" t="s">
        <v>23</v>
      </c>
      <c r="F36" s="99" t="s">
        <v>28</v>
      </c>
      <c r="G36" s="98" t="s">
        <v>3</v>
      </c>
      <c r="H36" s="98" t="s">
        <v>31</v>
      </c>
      <c r="I36" s="97" t="s">
        <v>22</v>
      </c>
      <c r="J36" s="98"/>
      <c r="K36" s="100"/>
    </row>
    <row r="37" spans="2:11" x14ac:dyDescent="0.25">
      <c r="B37" s="96" t="s">
        <v>60</v>
      </c>
      <c r="C37" s="97" t="s">
        <v>3</v>
      </c>
      <c r="D37" s="98" t="s">
        <v>22</v>
      </c>
      <c r="E37" s="97"/>
      <c r="F37" s="99"/>
      <c r="G37" s="98" t="s">
        <v>3</v>
      </c>
      <c r="H37" s="98"/>
      <c r="I37" s="97" t="s">
        <v>3</v>
      </c>
      <c r="J37" s="98" t="s">
        <v>61</v>
      </c>
      <c r="K37" s="100"/>
    </row>
    <row r="38" spans="2:11" x14ac:dyDescent="0.25">
      <c r="B38" s="96" t="s">
        <v>62</v>
      </c>
      <c r="C38" s="97" t="s">
        <v>22</v>
      </c>
      <c r="D38" s="98" t="s">
        <v>3</v>
      </c>
      <c r="E38" s="97"/>
      <c r="F38" s="99"/>
      <c r="G38" s="98" t="s">
        <v>3</v>
      </c>
      <c r="H38" s="98" t="s">
        <v>31</v>
      </c>
      <c r="I38" s="97" t="s">
        <v>3</v>
      </c>
      <c r="J38" s="98" t="s">
        <v>63</v>
      </c>
      <c r="K38" s="100"/>
    </row>
    <row r="39" spans="2:11" x14ac:dyDescent="0.25">
      <c r="B39" s="96" t="s">
        <v>64</v>
      </c>
      <c r="C39" s="97" t="s">
        <v>3</v>
      </c>
      <c r="D39" s="98" t="s">
        <v>3</v>
      </c>
      <c r="E39" s="97" t="s">
        <v>23</v>
      </c>
      <c r="F39" s="99" t="s">
        <v>65</v>
      </c>
      <c r="G39" s="98" t="s">
        <v>3</v>
      </c>
      <c r="H39" s="98" t="s">
        <v>31</v>
      </c>
      <c r="I39" s="97" t="s">
        <v>3</v>
      </c>
      <c r="J39" s="98"/>
      <c r="K39" s="100"/>
    </row>
    <row r="40" spans="2:11" x14ac:dyDescent="0.25">
      <c r="B40" s="96" t="s">
        <v>66</v>
      </c>
      <c r="C40" s="102" t="s">
        <v>3</v>
      </c>
      <c r="D40" s="101" t="s">
        <v>3</v>
      </c>
      <c r="E40" s="102" t="s">
        <v>23</v>
      </c>
      <c r="F40" s="154" t="s">
        <v>67</v>
      </c>
      <c r="G40" s="101" t="s">
        <v>3</v>
      </c>
      <c r="H40" s="101" t="s">
        <v>31</v>
      </c>
      <c r="I40" s="102" t="s">
        <v>3</v>
      </c>
      <c r="J40" s="101"/>
      <c r="K40" s="100"/>
    </row>
    <row r="41" spans="2:11" x14ac:dyDescent="0.25">
      <c r="B41" s="156"/>
      <c r="C41" s="98"/>
      <c r="D41" s="98"/>
      <c r="E41" s="98"/>
      <c r="F41" s="99"/>
      <c r="G41" s="98"/>
      <c r="H41" s="98"/>
      <c r="I41" s="97"/>
      <c r="J41" s="98"/>
      <c r="K41" s="155"/>
    </row>
    <row r="42" spans="2:11" x14ac:dyDescent="0.25">
      <c r="B42" s="97"/>
      <c r="C42" s="98"/>
      <c r="D42" s="98"/>
      <c r="F42" s="103"/>
      <c r="G42" s="98"/>
      <c r="H42" s="98"/>
      <c r="I42" s="97"/>
      <c r="J42" s="98"/>
      <c r="K42" s="98"/>
    </row>
    <row r="46" spans="2:11" x14ac:dyDescent="0.25">
      <c r="E46" s="98"/>
      <c r="F46" s="103"/>
    </row>
  </sheetData>
  <mergeCells count="2">
    <mergeCell ref="C5:F5"/>
    <mergeCell ref="C6:F6"/>
  </mergeCells>
  <conditionalFormatting sqref="Z1:Z5">
    <cfRule type="expression" dxfId="147" priority="12">
      <formula>$P17=1</formula>
    </cfRule>
  </conditionalFormatting>
  <dataValidations count="3">
    <dataValidation type="list" allowBlank="1" showInputMessage="1" showErrorMessage="1" sqref="B3" xr:uid="{00000000-0002-0000-0000-000000000000}">
      <formula1>"de,en,fr,it,jp,pl"</formula1>
    </dataValidation>
    <dataValidation type="list" allowBlank="1" showInputMessage="1" showErrorMessage="1" sqref="B2 B5 G11:G42 I11:I42 C11:D42" xr:uid="{00000000-0002-0000-0000-000001000000}">
      <formula1>"true,false"</formula1>
    </dataValidation>
    <dataValidation type="list" allowBlank="1" showErrorMessage="1" sqref="B6" xr:uid="{00000000-0002-0000-0000-000002000000}">
      <formula1>"1,3"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  <ignoredErrors>
    <ignoredError sqref="F36 F39:F40" numberStoredAsText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8.6640625" customWidth="1"/>
    <col min="3" max="4" width="32.6640625" customWidth="1"/>
    <col min="5" max="6" width="19.6640625" customWidth="1"/>
    <col min="7" max="7" width="13.6640625" customWidth="1"/>
    <col min="8" max="8" width="15.6640625" customWidth="1"/>
    <col min="9" max="9" width="18.6640625" customWidth="1"/>
    <col min="10" max="10" width="21.44140625" customWidth="1"/>
    <col min="11" max="11" width="18.88671875" customWidth="1"/>
    <col min="12" max="12" width="0" hidden="1" customWidth="1"/>
  </cols>
  <sheetData>
    <row r="1" spans="1:11" ht="39.9" customHeight="1" x14ac:dyDescent="0.3">
      <c r="A1" s="212" t="s">
        <v>289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x14ac:dyDescent="0.3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3"/>
      <c r="F8" s="14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290</v>
      </c>
      <c r="F9" s="30" t="s">
        <v>291</v>
      </c>
      <c r="G9" s="30" t="s">
        <v>245</v>
      </c>
      <c r="H9" s="30" t="s">
        <v>168</v>
      </c>
      <c r="I9" s="30" t="s">
        <v>200</v>
      </c>
      <c r="J9" s="64" t="s">
        <v>201</v>
      </c>
      <c r="K9" s="64" t="s">
        <v>202</v>
      </c>
    </row>
  </sheetData>
  <mergeCells count="4">
    <mergeCell ref="A1:K4"/>
    <mergeCell ref="A5:K5"/>
    <mergeCell ref="A6:K6"/>
    <mergeCell ref="A7:K7"/>
  </mergeCells>
  <conditionalFormatting sqref="A1 L1:Z7 E8:Z8 A8:C1048576 E9:H9 L9:Z9 E10:Z1048576">
    <cfRule type="expression" dxfId="106" priority="33">
      <formula>$L1=1</formula>
    </cfRule>
  </conditionalFormatting>
  <conditionalFormatting sqref="A5:A6">
    <cfRule type="expression" dxfId="105" priority="12">
      <formula>$Q7=1</formula>
    </cfRule>
  </conditionalFormatting>
  <conditionalFormatting sqref="A7">
    <cfRule type="expression" dxfId="104" priority="11">
      <formula>$Q5=1</formula>
    </cfRule>
  </conditionalFormatting>
  <conditionalFormatting sqref="D11:D125">
    <cfRule type="expression" dxfId="101" priority="14">
      <formula>$L11=1</formula>
    </cfRule>
  </conditionalFormatting>
  <conditionalFormatting sqref="I9:K9">
    <cfRule type="expression" dxfId="100" priority="22">
      <formula>$O9=1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8A7CAD9E-2930-45F5-8348-05116321A596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D126:D1048576</xm:sqref>
        </x14:conditionalFormatting>
        <x14:conditionalFormatting xmlns:xm="http://schemas.microsoft.com/office/excel/2006/main">
          <x14:cfRule type="expression" priority="18" id="{80C958D4-17B7-4E1E-BA00-F97212CA574A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showZeros="0" zoomScaleNormal="100" workbookViewId="0">
      <selection activeCell="H6" sqref="H6:J6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3.6640625" customWidth="1"/>
    <col min="4" max="4" width="10.109375" hidden="1" customWidth="1"/>
    <col min="5" max="5" width="7.33203125" hidden="1" customWidth="1"/>
    <col min="6" max="6" width="11.109375" hidden="1" customWidth="1"/>
    <col min="7" max="7" width="9" hidden="1" customWidth="1"/>
    <col min="8" max="9" width="14.6640625" customWidth="1"/>
    <col min="10" max="10" width="18.6640625" customWidth="1"/>
    <col min="11" max="11" width="33.6640625" customWidth="1"/>
    <col min="12" max="12" width="19.6640625" customWidth="1"/>
    <col min="13" max="13" width="20" customWidth="1"/>
    <col min="14" max="14" width="20.44140625" customWidth="1"/>
    <col min="15" max="15" width="2.109375" hidden="1" customWidth="1"/>
  </cols>
  <sheetData>
    <row r="1" spans="1:15" ht="39.9" customHeight="1" x14ac:dyDescent="0.3">
      <c r="A1" s="224" t="s">
        <v>64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6"/>
    </row>
    <row r="2" spans="1:15" x14ac:dyDescent="0.3">
      <c r="A2" s="118"/>
      <c r="B2" s="118"/>
      <c r="C2" s="119"/>
      <c r="D2" s="119"/>
      <c r="E2" s="119"/>
      <c r="F2" s="119"/>
      <c r="G2" s="119"/>
      <c r="H2" s="118"/>
      <c r="I2" s="118"/>
      <c r="J2" s="119"/>
      <c r="K2" s="119"/>
      <c r="L2" s="120"/>
      <c r="M2" s="120"/>
      <c r="N2" s="120"/>
    </row>
    <row r="3" spans="1:15" s="52" customFormat="1" ht="15.6" customHeight="1" x14ac:dyDescent="0.3">
      <c r="A3" s="122" t="s">
        <v>208</v>
      </c>
      <c r="B3" s="123" t="s">
        <v>209</v>
      </c>
      <c r="C3" s="124"/>
      <c r="D3" s="123"/>
      <c r="E3" s="123"/>
      <c r="F3" s="123"/>
      <c r="G3" s="123"/>
      <c r="H3" s="125" t="s">
        <v>210</v>
      </c>
      <c r="I3" s="125" t="s">
        <v>211</v>
      </c>
      <c r="J3" s="125"/>
      <c r="K3" s="126"/>
      <c r="L3" s="127"/>
      <c r="M3" s="127"/>
      <c r="N3" s="128"/>
    </row>
    <row r="4" spans="1:15" s="52" customFormat="1" ht="15.6" customHeight="1" x14ac:dyDescent="0.3">
      <c r="A4" s="117" t="s">
        <v>212</v>
      </c>
      <c r="B4" s="43" t="s">
        <v>213</v>
      </c>
      <c r="D4" s="43"/>
      <c r="E4" s="43"/>
      <c r="F4" s="43"/>
      <c r="G4" s="43"/>
      <c r="H4" s="45" t="s">
        <v>214</v>
      </c>
      <c r="I4" s="45" t="s">
        <v>215</v>
      </c>
      <c r="J4" s="45"/>
      <c r="K4" s="6"/>
      <c r="L4" s="7"/>
      <c r="M4" s="7"/>
      <c r="N4" s="8"/>
    </row>
    <row r="5" spans="1:15" s="52" customFormat="1" ht="15.6" customHeight="1" x14ac:dyDescent="0.3">
      <c r="A5" s="117" t="s">
        <v>216</v>
      </c>
      <c r="B5" s="43" t="s">
        <v>217</v>
      </c>
      <c r="D5" s="43"/>
      <c r="E5" s="43"/>
      <c r="F5" s="43"/>
      <c r="G5" s="43"/>
      <c r="H5" s="44" t="s">
        <v>218</v>
      </c>
      <c r="I5" s="45" t="s">
        <v>219</v>
      </c>
      <c r="J5" s="45"/>
      <c r="K5" s="6"/>
      <c r="L5" s="7"/>
      <c r="M5" s="7"/>
      <c r="N5" s="8"/>
    </row>
    <row r="6" spans="1:15" s="52" customFormat="1" ht="15.6" customHeight="1" x14ac:dyDescent="0.3">
      <c r="A6" s="129" t="s">
        <v>220</v>
      </c>
      <c r="B6" s="51" t="s">
        <v>221</v>
      </c>
      <c r="C6" s="50"/>
      <c r="D6" s="48"/>
      <c r="E6" s="48"/>
      <c r="F6" s="48"/>
      <c r="G6" s="48"/>
      <c r="H6" s="51" t="s">
        <v>222</v>
      </c>
      <c r="I6" s="51" t="s">
        <v>223</v>
      </c>
      <c r="J6" s="51"/>
      <c r="K6" s="50"/>
      <c r="L6" s="10"/>
      <c r="M6" s="10"/>
      <c r="N6" s="11"/>
    </row>
    <row r="7" spans="1:15" x14ac:dyDescent="0.3">
      <c r="A7" s="17"/>
      <c r="B7" s="12"/>
      <c r="C7" s="13"/>
      <c r="D7" s="13"/>
      <c r="E7" s="13"/>
      <c r="F7" s="13"/>
      <c r="G7" s="13"/>
      <c r="H7" s="13"/>
      <c r="I7" s="14"/>
      <c r="J7" s="15"/>
      <c r="K7" s="15"/>
      <c r="L7" s="16"/>
      <c r="M7" s="16"/>
      <c r="N7" s="17"/>
    </row>
    <row r="8" spans="1:15" x14ac:dyDescent="0.3">
      <c r="A8" s="30" t="s">
        <v>161</v>
      </c>
      <c r="B8" s="30" t="s">
        <v>162</v>
      </c>
      <c r="C8" s="30" t="s">
        <v>163</v>
      </c>
      <c r="D8" s="30"/>
      <c r="E8" s="30"/>
      <c r="F8" s="30"/>
      <c r="G8" s="30"/>
      <c r="H8" s="30" t="s">
        <v>166</v>
      </c>
      <c r="I8" s="30" t="s">
        <v>165</v>
      </c>
      <c r="J8" s="30" t="s">
        <v>168</v>
      </c>
      <c r="K8" s="30" t="s">
        <v>164</v>
      </c>
      <c r="L8" s="30" t="s">
        <v>292</v>
      </c>
      <c r="M8" s="64" t="s">
        <v>201</v>
      </c>
      <c r="N8" s="64" t="s">
        <v>202</v>
      </c>
    </row>
    <row r="10" spans="1:15" x14ac:dyDescent="0.3">
      <c r="A10" s="139" t="s">
        <v>293</v>
      </c>
      <c r="B10" s="19"/>
      <c r="C10" s="20"/>
      <c r="D10" s="20"/>
      <c r="E10" s="20"/>
      <c r="F10" s="20"/>
      <c r="G10" s="20"/>
      <c r="H10" s="21"/>
      <c r="I10" s="23"/>
      <c r="J10" s="23"/>
      <c r="K10" s="23"/>
      <c r="L10" s="23"/>
      <c r="M10" s="23"/>
      <c r="N10" s="23"/>
    </row>
    <row r="11" spans="1:15" ht="15.6" x14ac:dyDescent="0.3">
      <c r="A11" s="136" t="s">
        <v>232</v>
      </c>
      <c r="B11" s="136" t="s">
        <v>233</v>
      </c>
      <c r="C11" s="26" t="s">
        <v>234</v>
      </c>
      <c r="D11" s="26" t="s">
        <v>294</v>
      </c>
      <c r="E11" s="26" t="s">
        <v>235</v>
      </c>
      <c r="F11" s="26" t="s">
        <v>295</v>
      </c>
      <c r="G11" s="26" t="s">
        <v>296</v>
      </c>
      <c r="H11" s="137" t="s">
        <v>297</v>
      </c>
      <c r="I11" s="137" t="s">
        <v>298</v>
      </c>
      <c r="J11" s="26" t="s">
        <v>238</v>
      </c>
      <c r="K11" s="56" t="s">
        <v>239</v>
      </c>
      <c r="L11" s="138" t="s">
        <v>299</v>
      </c>
      <c r="M11" s="138" t="s">
        <v>240</v>
      </c>
      <c r="N11" s="138" t="s">
        <v>241</v>
      </c>
      <c r="O11" t="s">
        <v>242</v>
      </c>
    </row>
  </sheetData>
  <mergeCells count="1">
    <mergeCell ref="A1:N1"/>
  </mergeCells>
  <conditionalFormatting sqref="A4:A5">
    <cfRule type="expression" dxfId="99" priority="13">
      <formula>$N4=1</formula>
    </cfRule>
  </conditionalFormatting>
  <conditionalFormatting sqref="A6">
    <cfRule type="expression" dxfId="98" priority="10">
      <formula>$O4=1</formula>
    </cfRule>
  </conditionalFormatting>
  <conditionalFormatting sqref="A1:Z2 A3 D3:G6 K3:Z6 A7:Z7 A8:K8 O8:Z8 A9:Z10 A11:J11 L11:Z11 A12:Z1048576">
    <cfRule type="expression" dxfId="97" priority="14">
      <formula>$A1=1</formula>
    </cfRule>
  </conditionalFormatting>
  <conditionalFormatting sqref="B3:B5">
    <cfRule type="expression" dxfId="96" priority="11">
      <formula>$N3=1</formula>
    </cfRule>
  </conditionalFormatting>
  <conditionalFormatting sqref="B6">
    <cfRule type="expression" dxfId="95" priority="9">
      <formula>$O6=1</formula>
    </cfRule>
  </conditionalFormatting>
  <conditionalFormatting sqref="H3:J3 H5:J5">
    <cfRule type="expression" dxfId="94" priority="12">
      <formula>$N3=1</formula>
    </cfRule>
  </conditionalFormatting>
  <conditionalFormatting sqref="H4:J4">
    <cfRule type="expression" dxfId="93" priority="7">
      <formula>$O4=1</formula>
    </cfRule>
  </conditionalFormatting>
  <conditionalFormatting sqref="H6:J6">
    <cfRule type="expression" dxfId="92" priority="1">
      <formula>$O6=1</formula>
    </cfRule>
  </conditionalFormatting>
  <conditionalFormatting sqref="K11">
    <cfRule type="expression" dxfId="91" priority="6">
      <formula>$K11=1</formula>
    </cfRule>
  </conditionalFormatting>
  <conditionalFormatting sqref="L8:N8">
    <cfRule type="expression" dxfId="90" priority="3">
      <formula>$O8=1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11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15.33203125" customWidth="1"/>
    <col min="5" max="5" width="14.6640625" customWidth="1"/>
    <col min="6" max="6" width="18.6640625" customWidth="1"/>
    <col min="7" max="7" width="33.6640625" customWidth="1"/>
    <col min="8" max="10" width="12.6640625" customWidth="1"/>
    <col min="11" max="11" width="0" hidden="1" customWidth="1"/>
  </cols>
  <sheetData>
    <row r="1" spans="1:11" ht="39.9" customHeight="1" x14ac:dyDescent="0.3">
      <c r="A1" s="224" t="s">
        <v>66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1" x14ac:dyDescent="0.3">
      <c r="A2" s="118"/>
      <c r="B2" s="118"/>
      <c r="C2" s="119"/>
      <c r="D2" s="118"/>
      <c r="E2" s="118"/>
      <c r="F2" s="119"/>
      <c r="G2" s="119"/>
      <c r="H2" s="120"/>
      <c r="I2" s="120"/>
      <c r="J2" s="120"/>
    </row>
    <row r="3" spans="1:11" s="52" customFormat="1" ht="15.6" customHeight="1" x14ac:dyDescent="0.3">
      <c r="A3" s="122" t="s">
        <v>208</v>
      </c>
      <c r="B3" s="123" t="s">
        <v>209</v>
      </c>
      <c r="C3" s="124"/>
      <c r="D3" s="125" t="s">
        <v>210</v>
      </c>
      <c r="E3" s="125" t="s">
        <v>211</v>
      </c>
      <c r="F3" s="125"/>
      <c r="G3" s="126"/>
      <c r="H3" s="127"/>
      <c r="I3" s="127"/>
      <c r="J3" s="128"/>
    </row>
    <row r="4" spans="1:11" s="52" customFormat="1" ht="15.6" customHeight="1" x14ac:dyDescent="0.3">
      <c r="A4" s="117" t="s">
        <v>212</v>
      </c>
      <c r="B4" s="43" t="s">
        <v>213</v>
      </c>
      <c r="D4" s="45" t="s">
        <v>214</v>
      </c>
      <c r="E4" s="45" t="s">
        <v>215</v>
      </c>
      <c r="F4" s="45"/>
      <c r="G4" s="6"/>
      <c r="H4" s="7"/>
      <c r="I4" s="7"/>
      <c r="J4" s="8"/>
    </row>
    <row r="5" spans="1:11" s="52" customFormat="1" ht="15.6" customHeight="1" x14ac:dyDescent="0.3">
      <c r="A5" s="117" t="s">
        <v>216</v>
      </c>
      <c r="B5" s="43" t="s">
        <v>217</v>
      </c>
      <c r="D5" s="44" t="s">
        <v>218</v>
      </c>
      <c r="E5" s="45" t="s">
        <v>219</v>
      </c>
      <c r="F5" s="45"/>
      <c r="G5" s="6"/>
      <c r="H5" s="7"/>
      <c r="I5" s="7"/>
      <c r="J5" s="8"/>
    </row>
    <row r="6" spans="1:11" s="52" customFormat="1" ht="15.6" customHeight="1" x14ac:dyDescent="0.3">
      <c r="A6" s="129" t="s">
        <v>220</v>
      </c>
      <c r="B6" s="51" t="s">
        <v>221</v>
      </c>
      <c r="C6" s="50"/>
      <c r="D6" s="51" t="s">
        <v>222</v>
      </c>
      <c r="E6" s="51" t="s">
        <v>223</v>
      </c>
      <c r="F6" s="51"/>
      <c r="G6" s="50"/>
      <c r="H6" s="10"/>
      <c r="I6" s="10"/>
      <c r="J6" s="11"/>
    </row>
    <row r="7" spans="1:11" x14ac:dyDescent="0.3">
      <c r="A7" s="17"/>
      <c r="B7" s="12"/>
      <c r="C7" s="13"/>
      <c r="D7" s="13"/>
      <c r="E7" s="14"/>
      <c r="F7" s="15"/>
      <c r="G7" s="15"/>
      <c r="H7" s="16"/>
      <c r="I7" s="16"/>
      <c r="J7" s="17"/>
    </row>
    <row r="8" spans="1:11" x14ac:dyDescent="0.3">
      <c r="A8" s="30" t="s">
        <v>224</v>
      </c>
      <c r="B8" s="30" t="s">
        <v>225</v>
      </c>
      <c r="C8" s="30" t="s">
        <v>226</v>
      </c>
      <c r="D8" s="30" t="s">
        <v>300</v>
      </c>
      <c r="E8" s="30" t="s">
        <v>227</v>
      </c>
      <c r="F8" s="30" t="s">
        <v>69</v>
      </c>
      <c r="G8" s="30" t="s">
        <v>226</v>
      </c>
      <c r="H8" s="30" t="s">
        <v>301</v>
      </c>
      <c r="I8" s="30" t="s">
        <v>230</v>
      </c>
      <c r="J8" s="30" t="s">
        <v>231</v>
      </c>
    </row>
    <row r="10" spans="1:11" x14ac:dyDescent="0.3">
      <c r="A10" s="139" t="s">
        <v>293</v>
      </c>
      <c r="B10" s="19"/>
      <c r="C10" s="20"/>
      <c r="D10" s="21"/>
      <c r="E10" s="23"/>
      <c r="F10" s="23"/>
      <c r="G10" s="23"/>
      <c r="H10" s="23"/>
      <c r="I10" s="23"/>
      <c r="J10" s="23"/>
    </row>
    <row r="11" spans="1:11" ht="15.6" x14ac:dyDescent="0.3">
      <c r="A11" s="136" t="s">
        <v>232</v>
      </c>
      <c r="B11" s="136" t="s">
        <v>233</v>
      </c>
      <c r="C11" s="26" t="s">
        <v>234</v>
      </c>
      <c r="D11" s="137" t="s">
        <v>294</v>
      </c>
      <c r="E11" s="137" t="s">
        <v>235</v>
      </c>
      <c r="F11" s="26" t="s">
        <v>238</v>
      </c>
      <c r="G11" s="56" t="s">
        <v>239</v>
      </c>
      <c r="H11" s="140" t="s">
        <v>302</v>
      </c>
      <c r="I11" s="138" t="s">
        <v>240</v>
      </c>
      <c r="J11" s="138" t="s">
        <v>241</v>
      </c>
      <c r="K11" t="s">
        <v>242</v>
      </c>
    </row>
  </sheetData>
  <mergeCells count="1">
    <mergeCell ref="A1:J1"/>
  </mergeCells>
  <conditionalFormatting sqref="A4:A5">
    <cfRule type="expression" dxfId="89" priority="9">
      <formula>$N4=1</formula>
    </cfRule>
  </conditionalFormatting>
  <conditionalFormatting sqref="A6">
    <cfRule type="expression" dxfId="88" priority="6">
      <formula>$O4=1</formula>
    </cfRule>
  </conditionalFormatting>
  <conditionalFormatting sqref="A1:Z2 A3 G3:Z6 A7:Z1048576">
    <cfRule type="expression" dxfId="87" priority="10">
      <formula>$K1=1</formula>
    </cfRule>
  </conditionalFormatting>
  <conditionalFormatting sqref="B3:B5">
    <cfRule type="expression" dxfId="86" priority="7">
      <formula>$N3=1</formula>
    </cfRule>
  </conditionalFormatting>
  <conditionalFormatting sqref="B6">
    <cfRule type="expression" dxfId="85" priority="5">
      <formula>$O6=1</formula>
    </cfRule>
  </conditionalFormatting>
  <conditionalFormatting sqref="D3:F3 D5:F5">
    <cfRule type="expression" dxfId="84" priority="8">
      <formula>$N3=1</formula>
    </cfRule>
  </conditionalFormatting>
  <conditionalFormatting sqref="D4:F4">
    <cfRule type="expression" dxfId="83" priority="3">
      <formula>$O4=1</formula>
    </cfRule>
  </conditionalFormatting>
  <conditionalFormatting sqref="D6:F6">
    <cfRule type="expression" dxfId="8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4" width="32.6640625" customWidth="1"/>
    <col min="5" max="5" width="25.6640625" customWidth="1"/>
    <col min="6" max="8" width="14.6640625" customWidth="1"/>
    <col min="9" max="9" width="15.6640625" customWidth="1"/>
    <col min="10" max="10" width="20.6640625" customWidth="1"/>
    <col min="11" max="11" width="19.88671875" customWidth="1"/>
    <col min="12" max="12" width="0" hidden="1" customWidth="1"/>
  </cols>
  <sheetData>
    <row r="1" spans="1:11" ht="39.9" customHeight="1" x14ac:dyDescent="0.3">
      <c r="A1" s="223" t="s">
        <v>303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5"/>
      <c r="F8" s="13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44</v>
      </c>
      <c r="F9" s="30" t="s">
        <v>304</v>
      </c>
      <c r="G9" s="30" t="s">
        <v>167</v>
      </c>
      <c r="H9" s="30" t="s">
        <v>245</v>
      </c>
      <c r="I9" s="30" t="s">
        <v>305</v>
      </c>
      <c r="J9" s="64" t="s">
        <v>201</v>
      </c>
      <c r="K9" s="64" t="s">
        <v>202</v>
      </c>
    </row>
  </sheetData>
  <mergeCells count="4">
    <mergeCell ref="A1:K4"/>
    <mergeCell ref="A5:K5"/>
    <mergeCell ref="A6:K6"/>
    <mergeCell ref="A7:K7"/>
  </mergeCells>
  <conditionalFormatting sqref="A1 L1:AA7 F8:AA8 A8:C1048576 F9:H9 L9:AA9 F10:AA1048576">
    <cfRule type="expression" dxfId="81" priority="35">
      <formula>$L1=1</formula>
    </cfRule>
  </conditionalFormatting>
  <conditionalFormatting sqref="A5:A6">
    <cfRule type="expression" dxfId="80" priority="13">
      <formula>$R7=1</formula>
    </cfRule>
  </conditionalFormatting>
  <conditionalFormatting sqref="A7">
    <cfRule type="expression" dxfId="79" priority="12">
      <formula>$R5=1</formula>
    </cfRule>
  </conditionalFormatting>
  <conditionalFormatting sqref="D12">
    <cfRule type="expression" dxfId="78" priority="17">
      <formula>$L12=1</formula>
    </cfRule>
  </conditionalFormatting>
  <conditionalFormatting sqref="D11:E11">
    <cfRule type="expression" dxfId="75" priority="15">
      <formula>$L11=1</formula>
    </cfRule>
  </conditionalFormatting>
  <conditionalFormatting sqref="D13:E508">
    <cfRule type="expression" dxfId="74" priority="18">
      <formula>$L13=1</formula>
    </cfRule>
  </conditionalFormatting>
  <conditionalFormatting sqref="E12">
    <cfRule type="expression" dxfId="73" priority="1">
      <formula>$N12=1</formula>
    </cfRule>
  </conditionalFormatting>
  <conditionalFormatting sqref="I9:K9">
    <cfRule type="expression" dxfId="72" priority="24">
      <formula>$P9=1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0169AB5-3A86-449B-9027-A8105A942409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D8:E9 D509:E1048576</xm:sqref>
        </x14:conditionalFormatting>
        <x14:conditionalFormatting xmlns:xm="http://schemas.microsoft.com/office/excel/2006/main">
          <x14:cfRule type="expression" priority="20" id="{E87E1523-F6D0-4631-B129-F46384B89A37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D10:E10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A288-7217-4E5B-B322-D9F460C6C747}">
  <sheetPr>
    <pageSetUpPr fitToPage="1"/>
  </sheetPr>
  <dimension ref="A1:J11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3" width="31" customWidth="1"/>
    <col min="4" max="4" width="28.109375" customWidth="1"/>
    <col min="5" max="5" width="22.5546875" customWidth="1"/>
    <col min="6" max="7" width="17.44140625" customWidth="1"/>
    <col min="8" max="8" width="21.5546875" customWidth="1"/>
    <col min="9" max="9" width="19.33203125" customWidth="1"/>
    <col min="10" max="10" width="20.33203125" hidden="1" customWidth="1"/>
    <col min="11" max="11" width="11.44140625" customWidth="1"/>
  </cols>
  <sheetData>
    <row r="1" spans="1:10" ht="39.9" customHeight="1" x14ac:dyDescent="0.3">
      <c r="A1" s="223" t="s">
        <v>306</v>
      </c>
      <c r="B1" s="223"/>
      <c r="C1" s="223"/>
      <c r="D1" s="223"/>
      <c r="E1" s="223"/>
      <c r="F1" s="223"/>
      <c r="G1" s="223"/>
      <c r="H1" s="223"/>
      <c r="I1" s="223"/>
    </row>
    <row r="2" spans="1:10" x14ac:dyDescent="0.3">
      <c r="A2" s="223"/>
      <c r="B2" s="223"/>
      <c r="C2" s="223"/>
      <c r="D2" s="223"/>
      <c r="E2" s="223"/>
      <c r="F2" s="223"/>
      <c r="G2" s="223"/>
      <c r="H2" s="223"/>
      <c r="I2" s="223"/>
    </row>
    <row r="3" spans="1:10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</row>
    <row r="4" spans="1:10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</row>
    <row r="8" spans="1:10" x14ac:dyDescent="0.3">
      <c r="A8" s="17"/>
      <c r="B8" s="12"/>
      <c r="C8" s="13"/>
      <c r="D8" s="15"/>
      <c r="E8" s="14"/>
      <c r="F8" s="16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30" t="s">
        <v>165</v>
      </c>
      <c r="G9" s="30" t="s">
        <v>166</v>
      </c>
      <c r="H9" s="64" t="s">
        <v>201</v>
      </c>
      <c r="I9" s="64" t="s">
        <v>202</v>
      </c>
    </row>
    <row r="10" spans="1:10" s="57" customFormat="1" x14ac:dyDescent="0.3">
      <c r="A10" s="136">
        <v>113</v>
      </c>
      <c r="B10" s="136">
        <v>18</v>
      </c>
      <c r="C10" s="86" t="s">
        <v>184</v>
      </c>
      <c r="D10" s="56" t="s">
        <v>176</v>
      </c>
      <c r="E10" s="86" t="s">
        <v>177</v>
      </c>
      <c r="F10" s="137">
        <v>86</v>
      </c>
      <c r="G10" s="137">
        <v>109</v>
      </c>
      <c r="H10" s="138">
        <v>0.1220898</v>
      </c>
      <c r="I10" s="138">
        <v>2.1976170000000002</v>
      </c>
      <c r="J10" s="57">
        <v>0</v>
      </c>
    </row>
    <row r="11" spans="1:10" ht="15.6" x14ac:dyDescent="0.3">
      <c r="I11" s="182">
        <f>SUBTOTAL(9, I10:I10)</f>
        <v>2.1976170000000002</v>
      </c>
    </row>
  </sheetData>
  <mergeCells count="4">
    <mergeCell ref="A1:I4"/>
    <mergeCell ref="A5:I5"/>
    <mergeCell ref="A6:I6"/>
    <mergeCell ref="A7:I7"/>
  </mergeCells>
  <conditionalFormatting sqref="A1 G8:AA8 A8:C1048576 E8:F1048576 G9 J9:AA9 G10:AA1048576">
    <cfRule type="expression" dxfId="71" priority="35">
      <formula>$J1=1</formula>
    </cfRule>
  </conditionalFormatting>
  <conditionalFormatting sqref="A5:A6">
    <cfRule type="expression" dxfId="70" priority="15">
      <formula>$Q7=1</formula>
    </cfRule>
  </conditionalFormatting>
  <conditionalFormatting sqref="A7">
    <cfRule type="expression" dxfId="69" priority="14">
      <formula>$Q5=1</formula>
    </cfRule>
  </conditionalFormatting>
  <conditionalFormatting sqref="D11:D291">
    <cfRule type="expression" dxfId="66" priority="17">
      <formula>$J11=1</formula>
    </cfRule>
  </conditionalFormatting>
  <conditionalFormatting sqref="H9:I9">
    <cfRule type="expression" dxfId="65" priority="26">
      <formula>$O9=1</formula>
    </cfRule>
  </conditionalFormatting>
  <conditionalFormatting sqref="J1:AA7">
    <cfRule type="expression" dxfId="64" priority="3">
      <formula>$J1=1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3AEE7F-D3A4-4B5C-971B-2291736B813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D292:D1048576</xm:sqref>
        </x14:conditionalFormatting>
        <x14:conditionalFormatting xmlns:xm="http://schemas.microsoft.com/office/excel/2006/main">
          <x14:cfRule type="expression" priority="58" id="{4F3AEE7F-D3A4-4B5C-971B-2291736B8134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BC75-F7BD-4530-A878-DCFB4EDBF779}">
  <sheetPr>
    <pageSetUpPr fitToPage="1"/>
  </sheetPr>
  <dimension ref="A1:L37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7" width="14.6640625" customWidth="1"/>
    <col min="8" max="8" width="18.6640625" customWidth="1"/>
    <col min="9" max="9" width="19.6640625" customWidth="1"/>
    <col min="10" max="10" width="20.6640625" customWidth="1"/>
    <col min="11" max="11" width="20" customWidth="1"/>
    <col min="12" max="12" width="0" hidden="1" customWidth="1"/>
  </cols>
  <sheetData>
    <row r="1" spans="1:12" s="81" customFormat="1" ht="39.9" customHeight="1" x14ac:dyDescent="0.5">
      <c r="A1" s="223" t="s">
        <v>307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2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2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2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45"/>
    </row>
    <row r="8" spans="1:12" x14ac:dyDescent="0.3">
      <c r="A8" s="17"/>
      <c r="B8" s="12"/>
      <c r="C8" s="13"/>
      <c r="D8" s="15"/>
      <c r="E8" s="14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167</v>
      </c>
      <c r="H9" s="30" t="s">
        <v>168</v>
      </c>
      <c r="I9" s="30" t="s">
        <v>200</v>
      </c>
      <c r="J9" s="64" t="s">
        <v>201</v>
      </c>
      <c r="K9" s="64" t="s">
        <v>202</v>
      </c>
    </row>
    <row r="10" spans="1:12" x14ac:dyDescent="0.3">
      <c r="A10" s="36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3">
      <c r="A11" s="227" t="s">
        <v>178</v>
      </c>
      <c r="B11" s="228"/>
      <c r="C11" s="228"/>
      <c r="D11" s="228"/>
      <c r="E11" s="166"/>
      <c r="F11" s="165"/>
      <c r="G11" s="165"/>
      <c r="H11" s="23"/>
      <c r="I11" s="23"/>
      <c r="J11" s="23"/>
      <c r="K11" s="23"/>
    </row>
    <row r="12" spans="1:12" s="57" customFormat="1" x14ac:dyDescent="0.3">
      <c r="A12" s="136">
        <v>1</v>
      </c>
      <c r="B12" s="136">
        <v>3</v>
      </c>
      <c r="C12" s="26" t="s">
        <v>175</v>
      </c>
      <c r="D12" s="56" t="s">
        <v>176</v>
      </c>
      <c r="E12" s="137">
        <v>170</v>
      </c>
      <c r="F12" s="137">
        <v>150.0000005</v>
      </c>
      <c r="G12" s="137">
        <v>769.50000009999997</v>
      </c>
      <c r="H12" s="26" t="s">
        <v>177</v>
      </c>
      <c r="I12" s="138">
        <v>0.85625490000000004</v>
      </c>
      <c r="J12" s="138">
        <v>10.264434400000001</v>
      </c>
      <c r="K12" s="138">
        <v>30.7933032</v>
      </c>
      <c r="L12" s="57">
        <v>0</v>
      </c>
    </row>
    <row r="13" spans="1:12" s="65" customFormat="1" ht="15.6" x14ac:dyDescent="0.3">
      <c r="A13" s="136">
        <v>2</v>
      </c>
      <c r="B13" s="136">
        <v>1</v>
      </c>
      <c r="C13" s="26" t="s">
        <v>183</v>
      </c>
      <c r="D13" s="56" t="s">
        <v>176</v>
      </c>
      <c r="E13" s="137">
        <v>3083.2367979000001</v>
      </c>
      <c r="F13" s="137">
        <v>101.1999979</v>
      </c>
      <c r="G13" s="137">
        <v>594.17930950000004</v>
      </c>
      <c r="H13" s="26" t="s">
        <v>177</v>
      </c>
      <c r="I13" s="138">
        <v>0.4441194</v>
      </c>
      <c r="J13" s="138">
        <v>8.5470748000000007</v>
      </c>
      <c r="K13" s="138">
        <v>8.5470748000000007</v>
      </c>
      <c r="L13" s="57">
        <v>1</v>
      </c>
    </row>
    <row r="14" spans="1:12" x14ac:dyDescent="0.3">
      <c r="A14" s="136">
        <v>3</v>
      </c>
      <c r="B14" s="136">
        <v>2</v>
      </c>
      <c r="C14" s="26" t="s">
        <v>183</v>
      </c>
      <c r="D14" s="56" t="s">
        <v>176</v>
      </c>
      <c r="E14" s="137">
        <v>3083.2367979000001</v>
      </c>
      <c r="F14" s="137">
        <v>101.1999979</v>
      </c>
      <c r="G14" s="137">
        <v>594.17930950000004</v>
      </c>
      <c r="H14" s="26" t="s">
        <v>177</v>
      </c>
      <c r="I14" s="138">
        <v>0.88823870000000005</v>
      </c>
      <c r="J14" s="138">
        <v>8.5470748000000007</v>
      </c>
      <c r="K14" s="138">
        <v>17.094149600000001</v>
      </c>
      <c r="L14" s="57">
        <v>0</v>
      </c>
    </row>
    <row r="15" spans="1:12" x14ac:dyDescent="0.3">
      <c r="A15" s="136">
        <v>4</v>
      </c>
      <c r="B15" s="136">
        <v>3</v>
      </c>
      <c r="C15" s="26" t="s">
        <v>183</v>
      </c>
      <c r="D15" s="56" t="s">
        <v>176</v>
      </c>
      <c r="E15" s="137">
        <v>918.55781969999998</v>
      </c>
      <c r="F15" s="137">
        <v>101.1999995</v>
      </c>
      <c r="G15" s="137">
        <v>164.08936610000001</v>
      </c>
      <c r="H15" s="26" t="s">
        <v>177</v>
      </c>
      <c r="I15" s="138">
        <v>0.41141230000000001</v>
      </c>
      <c r="J15" s="138">
        <v>2.6247769000000001</v>
      </c>
      <c r="K15" s="138">
        <v>7.8743306000000004</v>
      </c>
      <c r="L15" s="57">
        <v>1</v>
      </c>
    </row>
    <row r="16" spans="1:12" x14ac:dyDescent="0.3">
      <c r="A16" s="136">
        <v>5</v>
      </c>
      <c r="B16" s="136">
        <v>3</v>
      </c>
      <c r="C16" s="26" t="s">
        <v>187</v>
      </c>
      <c r="D16" s="56" t="s">
        <v>176</v>
      </c>
      <c r="E16" s="137">
        <v>3437.1916028000001</v>
      </c>
      <c r="F16" s="137">
        <v>70.000000200000002</v>
      </c>
      <c r="G16" s="137">
        <v>803.14414079999995</v>
      </c>
      <c r="H16" s="26" t="s">
        <v>177</v>
      </c>
      <c r="I16" s="138">
        <v>6.3517592</v>
      </c>
      <c r="J16" s="138">
        <v>75.096639800000005</v>
      </c>
      <c r="K16" s="138">
        <v>225.2899195</v>
      </c>
      <c r="L16" s="57">
        <v>0</v>
      </c>
    </row>
    <row r="17" spans="1:12" x14ac:dyDescent="0.3">
      <c r="A17" s="136">
        <v>6</v>
      </c>
      <c r="B17" s="136">
        <v>3</v>
      </c>
      <c r="C17" s="26" t="s">
        <v>187</v>
      </c>
      <c r="D17" s="56" t="s">
        <v>176</v>
      </c>
      <c r="E17" s="137">
        <v>1224.9999338</v>
      </c>
      <c r="F17" s="137">
        <v>120.0000004</v>
      </c>
      <c r="G17" s="137">
        <v>929.63937020000003</v>
      </c>
      <c r="H17" s="26" t="s">
        <v>177</v>
      </c>
      <c r="I17" s="138">
        <v>2.8201320000000001</v>
      </c>
      <c r="J17" s="138">
        <v>33.240544300000003</v>
      </c>
      <c r="K17" s="138">
        <v>99.721632900000003</v>
      </c>
      <c r="L17" s="57">
        <v>1</v>
      </c>
    </row>
    <row r="18" spans="1:12" x14ac:dyDescent="0.3">
      <c r="A18" s="136">
        <v>7</v>
      </c>
      <c r="B18" s="136">
        <v>3</v>
      </c>
      <c r="C18" s="26" t="s">
        <v>187</v>
      </c>
      <c r="D18" s="56" t="s">
        <v>176</v>
      </c>
      <c r="E18" s="137">
        <v>984.99993289999998</v>
      </c>
      <c r="F18" s="137">
        <v>70.000000099999994</v>
      </c>
      <c r="G18" s="137">
        <v>704.22721260000003</v>
      </c>
      <c r="H18" s="26" t="s">
        <v>177</v>
      </c>
      <c r="I18" s="138">
        <v>2.5797314999999998</v>
      </c>
      <c r="J18" s="138">
        <v>30.6916598</v>
      </c>
      <c r="K18" s="138">
        <v>92.074979400000004</v>
      </c>
      <c r="L18" s="57">
        <v>0</v>
      </c>
    </row>
    <row r="19" spans="1:12" x14ac:dyDescent="0.3">
      <c r="A19" s="136">
        <v>8</v>
      </c>
      <c r="B19" s="136">
        <v>3</v>
      </c>
      <c r="C19" s="26" t="s">
        <v>187</v>
      </c>
      <c r="D19" s="56" t="s">
        <v>176</v>
      </c>
      <c r="E19" s="137">
        <v>974.99995950000005</v>
      </c>
      <c r="F19" s="137">
        <v>70.000000299999996</v>
      </c>
      <c r="G19" s="137">
        <v>2142.9674602</v>
      </c>
      <c r="H19" s="26" t="s">
        <v>177</v>
      </c>
      <c r="I19" s="138">
        <v>5.0574922999999998</v>
      </c>
      <c r="J19" s="138">
        <v>53.871419299999999</v>
      </c>
      <c r="K19" s="138">
        <v>161.61425800000001</v>
      </c>
      <c r="L19" s="57">
        <v>1</v>
      </c>
    </row>
    <row r="20" spans="1:12" x14ac:dyDescent="0.3">
      <c r="A20" s="136">
        <v>9</v>
      </c>
      <c r="B20" s="136">
        <v>3</v>
      </c>
      <c r="C20" s="26" t="s">
        <v>187</v>
      </c>
      <c r="D20" s="56" t="s">
        <v>176</v>
      </c>
      <c r="E20" s="137">
        <v>212.5</v>
      </c>
      <c r="F20" s="137">
        <v>194.99960960000001</v>
      </c>
      <c r="G20" s="137">
        <v>2162.7871961000001</v>
      </c>
      <c r="H20" s="26" t="s">
        <v>177</v>
      </c>
      <c r="I20" s="138">
        <v>2.6307217999999999</v>
      </c>
      <c r="J20" s="138">
        <v>30.9158218</v>
      </c>
      <c r="K20" s="138">
        <v>92.747465399999996</v>
      </c>
      <c r="L20" s="57">
        <v>0</v>
      </c>
    </row>
    <row r="21" spans="1:12" x14ac:dyDescent="0.3">
      <c r="A21" s="136">
        <v>10</v>
      </c>
      <c r="B21" s="136">
        <v>3</v>
      </c>
      <c r="C21" s="26" t="s">
        <v>187</v>
      </c>
      <c r="D21" s="56" t="s">
        <v>176</v>
      </c>
      <c r="E21" s="137">
        <v>182.49995799999999</v>
      </c>
      <c r="F21" s="137">
        <v>435.00000019999999</v>
      </c>
      <c r="G21" s="137">
        <v>2395.3350033000002</v>
      </c>
      <c r="H21" s="26" t="s">
        <v>177</v>
      </c>
      <c r="I21" s="138">
        <v>3.3717207999999999</v>
      </c>
      <c r="J21" s="138">
        <v>40.458963099999998</v>
      </c>
      <c r="K21" s="138">
        <v>121.37688919999999</v>
      </c>
      <c r="L21" s="57">
        <v>1</v>
      </c>
    </row>
    <row r="22" spans="1:12" ht="15.6" x14ac:dyDescent="0.3">
      <c r="A22" s="65" t="s">
        <v>176</v>
      </c>
      <c r="B22" s="163">
        <f>SUBTOTAL(9,B12:B21)</f>
        <v>27</v>
      </c>
      <c r="C22" s="65" t="s">
        <v>176</v>
      </c>
      <c r="D22" s="65" t="s">
        <v>176</v>
      </c>
      <c r="E22" s="161" t="s">
        <v>176</v>
      </c>
      <c r="F22" s="161" t="s">
        <v>176</v>
      </c>
      <c r="G22" s="161" t="s">
        <v>176</v>
      </c>
      <c r="H22" s="65" t="s">
        <v>176</v>
      </c>
      <c r="I22" s="164">
        <f>SUBTOTAL(9,I12:I21)</f>
        <v>25.411582899999996</v>
      </c>
      <c r="J22" s="65" t="s">
        <v>176</v>
      </c>
      <c r="K22" s="164">
        <f>SUBTOTAL(9,K12:K21)</f>
        <v>857.13400260000003</v>
      </c>
      <c r="L22" s="65" t="s">
        <v>176</v>
      </c>
    </row>
    <row r="24" spans="1:12" x14ac:dyDescent="0.3">
      <c r="A24" s="227" t="s">
        <v>194</v>
      </c>
      <c r="B24" s="228"/>
      <c r="C24" s="228"/>
      <c r="D24" s="228"/>
      <c r="E24" s="166"/>
      <c r="F24" s="165"/>
      <c r="G24" s="165"/>
      <c r="H24" s="23"/>
      <c r="I24" s="23"/>
      <c r="J24" s="23"/>
      <c r="K24" s="23"/>
    </row>
    <row r="25" spans="1:12" x14ac:dyDescent="0.3">
      <c r="A25" s="136">
        <v>100</v>
      </c>
      <c r="B25" s="136">
        <v>3</v>
      </c>
      <c r="C25" s="26" t="s">
        <v>192</v>
      </c>
      <c r="D25" s="56" t="s">
        <v>176</v>
      </c>
      <c r="E25" s="137">
        <v>904.66399879999994</v>
      </c>
      <c r="F25" s="137">
        <v>857.35306539999999</v>
      </c>
      <c r="G25" s="137">
        <v>42.000000100000001</v>
      </c>
      <c r="H25" s="26" t="s">
        <v>193</v>
      </c>
      <c r="I25" s="138">
        <v>2.0305770999999999</v>
      </c>
      <c r="J25" s="138">
        <v>8.0712697000000002</v>
      </c>
      <c r="K25" s="138">
        <v>24.213809099999999</v>
      </c>
      <c r="L25" s="57">
        <v>0</v>
      </c>
    </row>
    <row r="26" spans="1:12" x14ac:dyDescent="0.3">
      <c r="A26" s="136">
        <v>101</v>
      </c>
      <c r="B26" s="136">
        <v>3</v>
      </c>
      <c r="C26" s="26" t="s">
        <v>192</v>
      </c>
      <c r="D26" s="56" t="s">
        <v>176</v>
      </c>
      <c r="E26" s="137">
        <v>880.94236679999995</v>
      </c>
      <c r="F26" s="137">
        <v>895.21800559999997</v>
      </c>
      <c r="G26" s="137">
        <v>42</v>
      </c>
      <c r="H26" s="26" t="s">
        <v>193</v>
      </c>
      <c r="I26" s="138">
        <v>2.0441270999999999</v>
      </c>
      <c r="J26" s="138">
        <v>8.1252659999999999</v>
      </c>
      <c r="K26" s="138">
        <v>24.375798100000001</v>
      </c>
      <c r="L26" s="57">
        <v>1</v>
      </c>
    </row>
    <row r="27" spans="1:12" x14ac:dyDescent="0.3">
      <c r="A27" s="136">
        <v>102</v>
      </c>
      <c r="B27" s="136">
        <v>3</v>
      </c>
      <c r="C27" s="26" t="s">
        <v>192</v>
      </c>
      <c r="D27" s="56" t="s">
        <v>176</v>
      </c>
      <c r="E27" s="137">
        <v>850.20570540000006</v>
      </c>
      <c r="F27" s="137">
        <v>729.47243030000004</v>
      </c>
      <c r="G27" s="137">
        <v>42.000000100000001</v>
      </c>
      <c r="H27" s="26" t="s">
        <v>193</v>
      </c>
      <c r="I27" s="138">
        <v>1.6587405</v>
      </c>
      <c r="J27" s="138">
        <v>6.4400881999999999</v>
      </c>
      <c r="K27" s="138">
        <v>19.320264699999999</v>
      </c>
      <c r="L27" s="57">
        <v>0</v>
      </c>
    </row>
    <row r="28" spans="1:12" x14ac:dyDescent="0.3">
      <c r="A28" s="136">
        <v>103</v>
      </c>
      <c r="B28" s="136">
        <v>3</v>
      </c>
      <c r="C28" s="26" t="s">
        <v>192</v>
      </c>
      <c r="D28" s="56" t="s">
        <v>176</v>
      </c>
      <c r="E28" s="137">
        <v>829.99999939999998</v>
      </c>
      <c r="F28" s="137">
        <v>702.23308650000001</v>
      </c>
      <c r="G28" s="137">
        <v>42</v>
      </c>
      <c r="H28" s="26" t="s">
        <v>193</v>
      </c>
      <c r="I28" s="138">
        <v>1.5999196</v>
      </c>
      <c r="J28" s="138">
        <v>6.1924374999999996</v>
      </c>
      <c r="K28" s="138">
        <v>18.577312599999999</v>
      </c>
      <c r="L28" s="57">
        <v>1</v>
      </c>
    </row>
    <row r="29" spans="1:12" x14ac:dyDescent="0.3">
      <c r="A29" s="136">
        <v>104</v>
      </c>
      <c r="B29" s="136">
        <v>3</v>
      </c>
      <c r="C29" s="26" t="s">
        <v>192</v>
      </c>
      <c r="D29" s="56" t="s">
        <v>176</v>
      </c>
      <c r="E29" s="137">
        <v>649.22935659999996</v>
      </c>
      <c r="F29" s="137">
        <v>829.99993219999999</v>
      </c>
      <c r="G29" s="137">
        <v>42</v>
      </c>
      <c r="H29" s="26" t="s">
        <v>193</v>
      </c>
      <c r="I29" s="138">
        <v>1.5568388</v>
      </c>
      <c r="J29" s="138">
        <v>6.0221676000000004</v>
      </c>
      <c r="K29" s="138">
        <v>18.066502700000001</v>
      </c>
      <c r="L29" s="57">
        <v>0</v>
      </c>
    </row>
    <row r="30" spans="1:12" x14ac:dyDescent="0.3">
      <c r="A30" s="136">
        <v>105</v>
      </c>
      <c r="B30" s="136">
        <v>3</v>
      </c>
      <c r="C30" s="26" t="s">
        <v>192</v>
      </c>
      <c r="D30" s="56" t="s">
        <v>176</v>
      </c>
      <c r="E30" s="137">
        <v>603.92621999999994</v>
      </c>
      <c r="F30" s="137">
        <v>829.99993219999999</v>
      </c>
      <c r="G30" s="137">
        <v>42.000000100000001</v>
      </c>
      <c r="H30" s="26" t="s">
        <v>193</v>
      </c>
      <c r="I30" s="138">
        <v>1.4965048000000001</v>
      </c>
      <c r="J30" s="138">
        <v>5.7624801999999997</v>
      </c>
      <c r="K30" s="138">
        <v>17.287440499999999</v>
      </c>
      <c r="L30" s="57">
        <v>1</v>
      </c>
    </row>
    <row r="31" spans="1:12" x14ac:dyDescent="0.3">
      <c r="A31" s="136">
        <v>106</v>
      </c>
      <c r="B31" s="136">
        <v>15</v>
      </c>
      <c r="C31" s="26" t="s">
        <v>192</v>
      </c>
      <c r="D31" s="56" t="s">
        <v>176</v>
      </c>
      <c r="E31" s="137">
        <v>890</v>
      </c>
      <c r="F31" s="137">
        <v>250</v>
      </c>
      <c r="G31" s="137">
        <v>42</v>
      </c>
      <c r="H31" s="26" t="s">
        <v>193</v>
      </c>
      <c r="I31" s="138">
        <v>8.0396675000000002</v>
      </c>
      <c r="J31" s="138">
        <v>6.3187783</v>
      </c>
      <c r="K31" s="138">
        <v>94.781674499999994</v>
      </c>
      <c r="L31" s="57">
        <v>0</v>
      </c>
    </row>
    <row r="32" spans="1:12" x14ac:dyDescent="0.3">
      <c r="A32" s="136">
        <v>107</v>
      </c>
      <c r="B32" s="136">
        <v>3</v>
      </c>
      <c r="C32" s="26" t="s">
        <v>192</v>
      </c>
      <c r="D32" s="56" t="s">
        <v>176</v>
      </c>
      <c r="E32" s="137">
        <v>890</v>
      </c>
      <c r="F32" s="137">
        <v>343.8119643</v>
      </c>
      <c r="G32" s="137">
        <v>42</v>
      </c>
      <c r="H32" s="26" t="s">
        <v>193</v>
      </c>
      <c r="I32" s="138">
        <v>1.3871566</v>
      </c>
      <c r="J32" s="138">
        <v>5.2904169999999997</v>
      </c>
      <c r="K32" s="138">
        <v>15.8712509</v>
      </c>
      <c r="L32" s="57">
        <v>1</v>
      </c>
    </row>
    <row r="33" spans="1:12" x14ac:dyDescent="0.3">
      <c r="A33" s="136">
        <v>108</v>
      </c>
      <c r="B33" s="136">
        <v>3</v>
      </c>
      <c r="C33" s="26" t="s">
        <v>192</v>
      </c>
      <c r="D33" s="56" t="s">
        <v>176</v>
      </c>
      <c r="E33" s="137">
        <v>334.84304320000001</v>
      </c>
      <c r="F33" s="137">
        <v>889.99993240000003</v>
      </c>
      <c r="G33" s="137">
        <v>42</v>
      </c>
      <c r="H33" s="26" t="s">
        <v>193</v>
      </c>
      <c r="I33" s="138">
        <v>1.4201831</v>
      </c>
      <c r="J33" s="138">
        <v>5.4450938999999998</v>
      </c>
      <c r="K33" s="138">
        <v>16.335281800000001</v>
      </c>
      <c r="L33" s="57">
        <v>0</v>
      </c>
    </row>
    <row r="34" spans="1:12" x14ac:dyDescent="0.3">
      <c r="A34" s="136">
        <v>109</v>
      </c>
      <c r="B34" s="136">
        <v>3</v>
      </c>
      <c r="C34" s="26" t="s">
        <v>192</v>
      </c>
      <c r="D34" s="56" t="s">
        <v>176</v>
      </c>
      <c r="E34" s="137">
        <v>316.7014034</v>
      </c>
      <c r="F34" s="137">
        <v>889.9999325</v>
      </c>
      <c r="G34" s="137">
        <v>42.000000100000001</v>
      </c>
      <c r="H34" s="26" t="s">
        <v>193</v>
      </c>
      <c r="I34" s="138">
        <v>1.4521539999999999</v>
      </c>
      <c r="J34" s="138">
        <v>5.5973870999999997</v>
      </c>
      <c r="K34" s="138">
        <v>16.792161199999999</v>
      </c>
      <c r="L34" s="57">
        <v>1</v>
      </c>
    </row>
    <row r="35" spans="1:12" x14ac:dyDescent="0.3">
      <c r="A35" s="136">
        <v>110</v>
      </c>
      <c r="B35" s="136">
        <v>3</v>
      </c>
      <c r="C35" s="26" t="s">
        <v>192</v>
      </c>
      <c r="D35" s="56" t="s">
        <v>176</v>
      </c>
      <c r="E35" s="137">
        <v>69.999599799999999</v>
      </c>
      <c r="F35" s="137">
        <v>889.99993240000003</v>
      </c>
      <c r="G35" s="137">
        <v>42</v>
      </c>
      <c r="H35" s="26" t="s">
        <v>193</v>
      </c>
      <c r="I35" s="138">
        <v>0.59572210000000003</v>
      </c>
      <c r="J35" s="138">
        <v>1.7359073</v>
      </c>
      <c r="K35" s="138">
        <v>5.2077219000000001</v>
      </c>
      <c r="L35" s="57">
        <v>0</v>
      </c>
    </row>
    <row r="36" spans="1:12" x14ac:dyDescent="0.3">
      <c r="A36" s="136">
        <v>111</v>
      </c>
      <c r="B36" s="136">
        <v>3</v>
      </c>
      <c r="C36" s="26" t="s">
        <v>192</v>
      </c>
      <c r="D36" s="56" t="s">
        <v>176</v>
      </c>
      <c r="E36" s="137">
        <v>839.99983569999995</v>
      </c>
      <c r="F36" s="137">
        <v>359.08212850000001</v>
      </c>
      <c r="G36" s="137">
        <v>42.000000100000001</v>
      </c>
      <c r="H36" s="26" t="s">
        <v>193</v>
      </c>
      <c r="I36" s="138">
        <v>1.3503153000000001</v>
      </c>
      <c r="J36" s="138">
        <v>5.168501</v>
      </c>
      <c r="K36" s="138">
        <v>15.505502999999999</v>
      </c>
      <c r="L36" s="57">
        <v>1</v>
      </c>
    </row>
    <row r="37" spans="1:12" ht="15.6" x14ac:dyDescent="0.3">
      <c r="A37" s="65" t="s">
        <v>176</v>
      </c>
      <c r="B37" s="163">
        <f>SUBTOTAL(9,B25:B36)</f>
        <v>48</v>
      </c>
      <c r="C37" s="65" t="s">
        <v>176</v>
      </c>
      <c r="D37" s="65" t="s">
        <v>176</v>
      </c>
      <c r="E37" s="161" t="s">
        <v>176</v>
      </c>
      <c r="F37" s="161" t="s">
        <v>176</v>
      </c>
      <c r="G37" s="161" t="s">
        <v>176</v>
      </c>
      <c r="H37" s="65" t="s">
        <v>176</v>
      </c>
      <c r="I37" s="164">
        <f>SUBTOTAL(9,I25:I36)</f>
        <v>24.631906499999999</v>
      </c>
      <c r="J37" s="65" t="s">
        <v>176</v>
      </c>
      <c r="K37" s="164">
        <f>SUBTOTAL(9,K25:K36)</f>
        <v>286.334721</v>
      </c>
      <c r="L37" s="65" t="s">
        <v>176</v>
      </c>
    </row>
  </sheetData>
  <mergeCells count="6">
    <mergeCell ref="A24:D24"/>
    <mergeCell ref="A1:K4"/>
    <mergeCell ref="A5:K5"/>
    <mergeCell ref="A6:K6"/>
    <mergeCell ref="A7:K7"/>
    <mergeCell ref="A11:D11"/>
  </mergeCells>
  <conditionalFormatting sqref="A1 L1:AA2 E8:AA8 A8:D10 H9 L9:AA9 E10:AA10 A11 H11:AA12 A12:C1048576 D13:AA1048576">
    <cfRule type="expression" dxfId="63" priority="27">
      <formula>$L1=1</formula>
    </cfRule>
  </conditionalFormatting>
  <conditionalFormatting sqref="A5:A6">
    <cfRule type="expression" dxfId="62" priority="16">
      <formula>$R7=1</formula>
    </cfRule>
  </conditionalFormatting>
  <conditionalFormatting sqref="A7">
    <cfRule type="expression" dxfId="61" priority="15">
      <formula>$R5=1</formula>
    </cfRule>
  </conditionalFormatting>
  <conditionalFormatting sqref="D12">
    <cfRule type="expression" dxfId="60" priority="18">
      <formula>$L12=1</formula>
    </cfRule>
  </conditionalFormatting>
  <conditionalFormatting sqref="E9:G9">
    <cfRule type="expression" dxfId="59" priority="3">
      <formula>$P9=1</formula>
    </cfRule>
  </conditionalFormatting>
  <conditionalFormatting sqref="E12:G12">
    <cfRule type="expression" dxfId="58" priority="1">
      <formula>$O12=1</formula>
    </cfRule>
  </conditionalFormatting>
  <conditionalFormatting sqref="I9:K9">
    <cfRule type="expression" dxfId="57" priority="20">
      <formula>$P9=1</formula>
    </cfRule>
  </conditionalFormatting>
  <conditionalFormatting sqref="L7">
    <cfRule type="expression" dxfId="56" priority="19">
      <formula>$P7=1</formula>
    </cfRule>
  </conditionalFormatting>
  <conditionalFormatting sqref="M3:AA7">
    <cfRule type="expression" dxfId="55" priority="9">
      <formula>$L3=1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26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4" width="32.6640625" customWidth="1"/>
    <col min="5" max="5" width="22.5546875" customWidth="1"/>
    <col min="6" max="6" width="21.5546875" customWidth="1"/>
    <col min="7" max="7" width="19.33203125" customWidth="1"/>
    <col min="8" max="8" width="20.33203125" hidden="1" customWidth="1"/>
    <col min="9" max="9" width="11.44140625" customWidth="1"/>
  </cols>
  <sheetData>
    <row r="1" spans="1:8" ht="39.9" customHeight="1" x14ac:dyDescent="0.3">
      <c r="A1" s="223" t="s">
        <v>308</v>
      </c>
      <c r="B1" s="229"/>
      <c r="C1" s="229"/>
      <c r="D1" s="229"/>
      <c r="E1" s="229"/>
      <c r="F1" s="229"/>
      <c r="G1" s="229"/>
    </row>
    <row r="2" spans="1:8" x14ac:dyDescent="0.3">
      <c r="A2" s="229"/>
      <c r="B2" s="229"/>
      <c r="C2" s="229"/>
      <c r="D2" s="229"/>
      <c r="E2" s="229"/>
      <c r="F2" s="229"/>
      <c r="G2" s="229"/>
    </row>
    <row r="3" spans="1:8" s="52" customFormat="1" ht="15.6" customHeight="1" x14ac:dyDescent="0.3">
      <c r="A3" s="229"/>
      <c r="B3" s="229"/>
      <c r="C3" s="229"/>
      <c r="D3" s="229"/>
      <c r="E3" s="229"/>
      <c r="F3" s="229"/>
      <c r="G3" s="229"/>
    </row>
    <row r="4" spans="1:8" s="52" customFormat="1" ht="15.6" customHeight="1" x14ac:dyDescent="0.3">
      <c r="A4" s="229"/>
      <c r="B4" s="229"/>
      <c r="C4" s="229"/>
      <c r="D4" s="229"/>
      <c r="E4" s="229"/>
      <c r="F4" s="229"/>
      <c r="G4" s="229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</row>
    <row r="7" spans="1:8" s="52" customFormat="1" ht="15.6" customHeight="1" x14ac:dyDescent="0.3">
      <c r="A7" s="230"/>
      <c r="B7" s="230"/>
      <c r="C7" s="230"/>
      <c r="D7" s="230"/>
      <c r="E7" s="230"/>
      <c r="F7" s="230"/>
      <c r="G7" s="230"/>
    </row>
    <row r="8" spans="1:8" x14ac:dyDescent="0.3">
      <c r="A8" s="17"/>
      <c r="B8" s="12"/>
      <c r="C8" s="13"/>
      <c r="D8" s="15"/>
      <c r="E8" s="14"/>
      <c r="F8" s="16"/>
      <c r="G8" s="17"/>
    </row>
    <row r="9" spans="1:8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64" t="s">
        <v>201</v>
      </c>
      <c r="G9" s="64" t="s">
        <v>202</v>
      </c>
    </row>
    <row r="10" spans="1:8" s="57" customFormat="1" x14ac:dyDescent="0.3">
      <c r="A10" s="136">
        <v>10000</v>
      </c>
      <c r="B10" s="136">
        <v>18</v>
      </c>
      <c r="C10" s="86" t="s">
        <v>309</v>
      </c>
      <c r="D10" s="56" t="s">
        <v>176</v>
      </c>
      <c r="E10" s="86" t="s">
        <v>176</v>
      </c>
      <c r="F10" s="138">
        <v>1.5981999999999999E-3</v>
      </c>
      <c r="G10" s="138">
        <v>2.8767999999999998E-2</v>
      </c>
      <c r="H10" s="57">
        <v>0</v>
      </c>
    </row>
    <row r="11" spans="1:8" x14ac:dyDescent="0.3">
      <c r="A11" s="136">
        <v>10001</v>
      </c>
      <c r="B11" s="136">
        <v>21</v>
      </c>
      <c r="C11" s="86" t="s">
        <v>310</v>
      </c>
      <c r="D11" s="56" t="s">
        <v>176</v>
      </c>
      <c r="E11" s="86" t="s">
        <v>311</v>
      </c>
      <c r="F11" s="138">
        <v>0.182</v>
      </c>
      <c r="G11" s="138">
        <v>3.8220000000000001</v>
      </c>
      <c r="H11" s="57">
        <v>1</v>
      </c>
    </row>
    <row r="12" spans="1:8" x14ac:dyDescent="0.3">
      <c r="A12" s="136">
        <v>10002</v>
      </c>
      <c r="B12" s="136">
        <v>12</v>
      </c>
      <c r="C12" s="86" t="s">
        <v>312</v>
      </c>
      <c r="D12" s="56" t="s">
        <v>176</v>
      </c>
      <c r="E12" s="86" t="s">
        <v>311</v>
      </c>
      <c r="F12" s="138">
        <v>5.8500000000000003E-2</v>
      </c>
      <c r="G12" s="138">
        <v>0.70199999999999996</v>
      </c>
      <c r="H12" s="57">
        <v>0</v>
      </c>
    </row>
    <row r="13" spans="1:8" x14ac:dyDescent="0.3">
      <c r="A13" s="136">
        <v>10003</v>
      </c>
      <c r="B13" s="136">
        <v>231</v>
      </c>
      <c r="C13" s="86" t="s">
        <v>313</v>
      </c>
      <c r="D13" s="56" t="s">
        <v>176</v>
      </c>
      <c r="E13" s="86" t="s">
        <v>311</v>
      </c>
      <c r="F13" s="138">
        <v>8.2199999999999999E-3</v>
      </c>
      <c r="G13" s="138">
        <v>1.89882</v>
      </c>
      <c r="H13" s="57">
        <v>1</v>
      </c>
    </row>
    <row r="14" spans="1:8" x14ac:dyDescent="0.3">
      <c r="A14" s="136">
        <v>10004</v>
      </c>
      <c r="B14" s="136">
        <v>54</v>
      </c>
      <c r="C14" s="86" t="s">
        <v>314</v>
      </c>
      <c r="D14" s="56" t="s">
        <v>176</v>
      </c>
      <c r="E14" s="86" t="s">
        <v>311</v>
      </c>
      <c r="F14" s="138">
        <v>5.1399999999999996E-3</v>
      </c>
      <c r="G14" s="138">
        <v>0.27755999999999997</v>
      </c>
      <c r="H14" s="57">
        <v>0</v>
      </c>
    </row>
    <row r="15" spans="1:8" x14ac:dyDescent="0.3">
      <c r="A15" s="136">
        <v>10005</v>
      </c>
      <c r="B15" s="136">
        <v>12</v>
      </c>
      <c r="C15" s="86" t="s">
        <v>315</v>
      </c>
      <c r="D15" s="56" t="s">
        <v>176</v>
      </c>
      <c r="E15" s="86" t="s">
        <v>311</v>
      </c>
      <c r="F15" s="138">
        <v>3.5699999999999998E-3</v>
      </c>
      <c r="G15" s="138">
        <v>4.2840000000000003E-2</v>
      </c>
      <c r="H15" s="57">
        <v>1</v>
      </c>
    </row>
    <row r="16" spans="1:8" x14ac:dyDescent="0.3">
      <c r="A16" s="136">
        <v>10006</v>
      </c>
      <c r="B16" s="136">
        <v>51</v>
      </c>
      <c r="C16" s="86" t="s">
        <v>316</v>
      </c>
      <c r="D16" s="56" t="s">
        <v>176</v>
      </c>
      <c r="E16" s="86" t="s">
        <v>311</v>
      </c>
      <c r="F16" s="138">
        <v>6.2700000000000004E-3</v>
      </c>
      <c r="G16" s="138">
        <v>0.31977</v>
      </c>
      <c r="H16" s="57">
        <v>0</v>
      </c>
    </row>
    <row r="17" spans="1:8" x14ac:dyDescent="0.3">
      <c r="A17" s="136">
        <v>10007</v>
      </c>
      <c r="B17" s="136">
        <v>231</v>
      </c>
      <c r="C17" s="86" t="s">
        <v>317</v>
      </c>
      <c r="D17" s="56" t="s">
        <v>176</v>
      </c>
      <c r="E17" s="86" t="s">
        <v>311</v>
      </c>
      <c r="F17" s="138">
        <v>1.0200000000000001E-3</v>
      </c>
      <c r="G17" s="138">
        <v>0.23562</v>
      </c>
      <c r="H17" s="57">
        <v>1</v>
      </c>
    </row>
    <row r="18" spans="1:8" x14ac:dyDescent="0.3">
      <c r="A18" s="136">
        <v>10008</v>
      </c>
      <c r="B18" s="136">
        <v>6</v>
      </c>
      <c r="C18" s="86" t="s">
        <v>318</v>
      </c>
      <c r="D18" s="56" t="s">
        <v>176</v>
      </c>
      <c r="E18" s="86" t="s">
        <v>311</v>
      </c>
      <c r="F18" s="138">
        <v>2.66441E-2</v>
      </c>
      <c r="G18" s="138">
        <v>0.1598646</v>
      </c>
      <c r="H18" s="57">
        <v>0</v>
      </c>
    </row>
    <row r="19" spans="1:8" x14ac:dyDescent="0.3">
      <c r="A19" s="136">
        <v>10009</v>
      </c>
      <c r="B19" s="136">
        <v>12</v>
      </c>
      <c r="C19" s="86" t="s">
        <v>319</v>
      </c>
      <c r="D19" s="56" t="s">
        <v>176</v>
      </c>
      <c r="E19" s="86" t="s">
        <v>311</v>
      </c>
      <c r="F19" s="138">
        <v>1.4504299999999999E-2</v>
      </c>
      <c r="G19" s="138">
        <v>0.1740516</v>
      </c>
      <c r="H19" s="57">
        <v>1</v>
      </c>
    </row>
    <row r="20" spans="1:8" x14ac:dyDescent="0.3">
      <c r="A20" s="136">
        <v>10010</v>
      </c>
      <c r="B20" s="136">
        <v>6</v>
      </c>
      <c r="C20" s="86" t="s">
        <v>320</v>
      </c>
      <c r="D20" s="56" t="s">
        <v>176</v>
      </c>
      <c r="E20" s="86" t="s">
        <v>311</v>
      </c>
      <c r="F20" s="138">
        <v>9.7622500000000001E-2</v>
      </c>
      <c r="G20" s="138">
        <v>0.58573500000000001</v>
      </c>
      <c r="H20" s="57">
        <v>0</v>
      </c>
    </row>
    <row r="21" spans="1:8" x14ac:dyDescent="0.3">
      <c r="A21" s="136">
        <v>10011</v>
      </c>
      <c r="B21" s="136">
        <v>24</v>
      </c>
      <c r="C21" s="86" t="s">
        <v>321</v>
      </c>
      <c r="D21" s="56" t="s">
        <v>176</v>
      </c>
      <c r="E21" s="86" t="s">
        <v>311</v>
      </c>
      <c r="F21" s="138">
        <v>3.7100000000000001E-2</v>
      </c>
      <c r="G21" s="138">
        <v>0.89039999999999997</v>
      </c>
      <c r="H21" s="57">
        <v>1</v>
      </c>
    </row>
    <row r="22" spans="1:8" x14ac:dyDescent="0.3">
      <c r="A22" s="136">
        <v>10012</v>
      </c>
      <c r="B22" s="136">
        <v>27</v>
      </c>
      <c r="C22" s="86" t="s">
        <v>322</v>
      </c>
      <c r="D22" s="56" t="s">
        <v>176</v>
      </c>
      <c r="E22" s="86" t="s">
        <v>311</v>
      </c>
      <c r="F22" s="138">
        <v>1.5299999999999999E-2</v>
      </c>
      <c r="G22" s="138">
        <v>0.41310000000000002</v>
      </c>
      <c r="H22" s="57">
        <v>0</v>
      </c>
    </row>
    <row r="23" spans="1:8" x14ac:dyDescent="0.3">
      <c r="A23" s="136">
        <v>10013</v>
      </c>
      <c r="B23" s="136">
        <v>2</v>
      </c>
      <c r="C23" s="86" t="s">
        <v>323</v>
      </c>
      <c r="D23" s="56" t="s">
        <v>324</v>
      </c>
      <c r="E23" s="86" t="s">
        <v>325</v>
      </c>
      <c r="F23" s="138">
        <v>0</v>
      </c>
      <c r="G23" s="138">
        <v>0</v>
      </c>
      <c r="H23" s="57">
        <v>1</v>
      </c>
    </row>
    <row r="24" spans="1:8" x14ac:dyDescent="0.3">
      <c r="A24" s="136">
        <v>10014</v>
      </c>
      <c r="B24" s="136">
        <v>24</v>
      </c>
      <c r="C24" s="86" t="s">
        <v>326</v>
      </c>
      <c r="D24" s="56" t="s">
        <v>176</v>
      </c>
      <c r="E24" s="86" t="s">
        <v>327</v>
      </c>
      <c r="F24" s="138">
        <v>1.37E-2</v>
      </c>
      <c r="G24" s="138">
        <v>0.32879999999999998</v>
      </c>
      <c r="H24" s="57">
        <v>0</v>
      </c>
    </row>
    <row r="25" spans="1:8" x14ac:dyDescent="0.3">
      <c r="A25" s="136">
        <v>10015</v>
      </c>
      <c r="B25" s="136">
        <v>12</v>
      </c>
      <c r="C25" s="86" t="s">
        <v>328</v>
      </c>
      <c r="D25" s="56" t="s">
        <v>176</v>
      </c>
      <c r="E25" s="86" t="s">
        <v>327</v>
      </c>
      <c r="F25" s="138">
        <v>5.2700000000000004E-3</v>
      </c>
      <c r="G25" s="138">
        <v>6.3240000000000005E-2</v>
      </c>
      <c r="H25" s="57">
        <v>1</v>
      </c>
    </row>
    <row r="26" spans="1:8" ht="15.6" x14ac:dyDescent="0.3">
      <c r="G26" s="182">
        <f>SUBTOTAL(9, G10:G25)</f>
        <v>9.9425691999999994</v>
      </c>
    </row>
  </sheetData>
  <mergeCells count="4">
    <mergeCell ref="A1:G4"/>
    <mergeCell ref="A5:G5"/>
    <mergeCell ref="A6:G6"/>
    <mergeCell ref="A7:G7"/>
  </mergeCells>
  <conditionalFormatting sqref="A1 H1:Y7 E8:Y8 A8:C1048576 E9 H9:Y9 E10:Y1048576">
    <cfRule type="expression" dxfId="54" priority="31">
      <formula>$H1=1</formula>
    </cfRule>
  </conditionalFormatting>
  <conditionalFormatting sqref="A5">
    <cfRule type="expression" dxfId="53" priority="6">
      <formula>$O7=1</formula>
    </cfRule>
  </conditionalFormatting>
  <conditionalFormatting sqref="D11:D129">
    <cfRule type="expression" dxfId="50" priority="14">
      <formula>$H11=1</formula>
    </cfRule>
  </conditionalFormatting>
  <conditionalFormatting sqref="F9:G9">
    <cfRule type="expression" dxfId="49" priority="22">
      <formula>$M9=1</formula>
    </cfRule>
  </conditionalFormatting>
  <pageMargins left="0.70866141732283472" right="0.70866141732283472" top="0.78740157480314965" bottom="0.78740157480314965" header="0.31496062992125984" footer="0.31496062992125984"/>
  <pageSetup paperSize="9" scale="83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73462C2B-4F8F-4B14-8557-5EB79FD8AE7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D130:D1048576</xm:sqref>
        </x14:conditionalFormatting>
        <x14:conditionalFormatting xmlns:xm="http://schemas.microsoft.com/office/excel/2006/main">
          <x14:cfRule type="expression" priority="19" id="{93499633-2018-4F97-B523-6EB4FAF22A38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2"/>
  <sheetViews>
    <sheetView showZeros="0" zoomScaleNormal="100" workbookViewId="0">
      <selection activeCell="G6" sqref="G6:I6"/>
    </sheetView>
  </sheetViews>
  <sheetFormatPr defaultColWidth="11.44140625" defaultRowHeight="14.4" x14ac:dyDescent="0.3"/>
  <cols>
    <col min="1" max="1" width="12.6640625" customWidth="1"/>
    <col min="2" max="2" width="7.6640625" customWidth="1"/>
    <col min="3" max="3" width="7.88671875" hidden="1" customWidth="1"/>
    <col min="4" max="4" width="8.6640625" customWidth="1"/>
    <col min="5" max="5" width="32.6640625" customWidth="1"/>
    <col min="6" max="6" width="14.44140625" hidden="1" customWidth="1"/>
    <col min="7" max="7" width="13.6640625" customWidth="1"/>
    <col min="8" max="8" width="13.33203125" customWidth="1"/>
    <col min="9" max="9" width="13.6640625" customWidth="1"/>
    <col min="10" max="10" width="13.88671875" hidden="1" customWidth="1"/>
    <col min="11" max="11" width="13.6640625" customWidth="1"/>
    <col min="12" max="12" width="32.6640625" customWidth="1"/>
    <col min="13" max="14" width="12.6640625" customWidth="1"/>
    <col min="15" max="15" width="14.6640625" customWidth="1"/>
    <col min="16" max="16" width="0" hidden="1" customWidth="1"/>
  </cols>
  <sheetData>
    <row r="1" spans="1:16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</row>
    <row r="2" spans="1:16" x14ac:dyDescent="0.3">
      <c r="A2" s="118"/>
      <c r="B2" s="118"/>
      <c r="C2" s="118"/>
      <c r="D2" s="118"/>
      <c r="E2" s="119"/>
      <c r="F2" s="118"/>
      <c r="G2" s="118"/>
      <c r="H2" s="118"/>
      <c r="I2" s="118"/>
      <c r="J2" s="118"/>
      <c r="K2" s="121"/>
      <c r="L2" s="119"/>
      <c r="M2" s="120"/>
      <c r="N2" s="120"/>
      <c r="O2" s="120"/>
    </row>
    <row r="3" spans="1:16" s="52" customFormat="1" ht="15.6" customHeight="1" x14ac:dyDescent="0.3">
      <c r="A3" s="122" t="s">
        <v>208</v>
      </c>
      <c r="B3" s="123" t="s">
        <v>209</v>
      </c>
      <c r="C3" s="123"/>
      <c r="D3" s="124"/>
      <c r="E3" s="124"/>
      <c r="F3" s="125"/>
      <c r="G3" s="125" t="s">
        <v>210</v>
      </c>
      <c r="H3" s="125"/>
      <c r="I3" s="125" t="s">
        <v>211</v>
      </c>
      <c r="J3" s="125" t="s">
        <v>211</v>
      </c>
      <c r="K3" s="125"/>
      <c r="L3" s="126"/>
      <c r="M3" s="127"/>
      <c r="N3" s="127"/>
      <c r="O3" s="128"/>
    </row>
    <row r="4" spans="1:16" s="52" customFormat="1" ht="15.6" customHeight="1" x14ac:dyDescent="0.3">
      <c r="A4" s="117" t="s">
        <v>212</v>
      </c>
      <c r="B4" s="43" t="s">
        <v>213</v>
      </c>
      <c r="C4" s="43"/>
      <c r="F4" s="44"/>
      <c r="G4" s="45" t="s">
        <v>214</v>
      </c>
      <c r="H4" s="45"/>
      <c r="I4" s="45" t="s">
        <v>215</v>
      </c>
      <c r="J4" s="45" t="s">
        <v>329</v>
      </c>
      <c r="L4" s="45"/>
      <c r="M4" s="7"/>
      <c r="N4" s="7"/>
      <c r="O4" s="8"/>
    </row>
    <row r="5" spans="1:16" s="52" customFormat="1" ht="15.6" customHeight="1" x14ac:dyDescent="0.3">
      <c r="A5" s="117" t="s">
        <v>216</v>
      </c>
      <c r="B5" s="43" t="s">
        <v>217</v>
      </c>
      <c r="C5" s="43"/>
      <c r="F5" s="44"/>
      <c r="G5" s="44" t="s">
        <v>218</v>
      </c>
      <c r="H5" s="44"/>
      <c r="I5" s="45" t="s">
        <v>219</v>
      </c>
      <c r="J5" s="45" t="s">
        <v>219</v>
      </c>
      <c r="K5" s="45"/>
      <c r="L5" s="6"/>
      <c r="M5" s="7"/>
      <c r="N5" s="7"/>
      <c r="O5" s="8"/>
    </row>
    <row r="6" spans="1:16" s="52" customFormat="1" ht="15.6" customHeight="1" x14ac:dyDescent="0.3">
      <c r="A6" s="129" t="s">
        <v>220</v>
      </c>
      <c r="B6" s="51" t="s">
        <v>221</v>
      </c>
      <c r="C6" s="49"/>
      <c r="D6" s="50"/>
      <c r="E6" s="50"/>
      <c r="F6" s="50"/>
      <c r="G6" s="51" t="s">
        <v>222</v>
      </c>
      <c r="H6" s="51" t="s">
        <v>223</v>
      </c>
      <c r="I6" s="51"/>
      <c r="J6" s="50"/>
      <c r="K6" s="50"/>
      <c r="L6" s="9"/>
      <c r="M6" s="10"/>
      <c r="N6" s="10"/>
      <c r="O6" s="11"/>
    </row>
    <row r="7" spans="1:16" x14ac:dyDescent="0.3">
      <c r="A7" s="17"/>
      <c r="B7" s="17"/>
      <c r="C7" s="12"/>
      <c r="D7" s="12"/>
      <c r="E7" s="13"/>
      <c r="F7" s="13"/>
      <c r="G7" s="13"/>
      <c r="H7" s="13"/>
      <c r="I7" s="14"/>
      <c r="J7" s="14"/>
      <c r="K7" s="14"/>
      <c r="L7" s="15"/>
      <c r="M7" s="16"/>
      <c r="N7" s="16"/>
      <c r="O7" s="17"/>
    </row>
    <row r="8" spans="1:16" x14ac:dyDescent="0.3">
      <c r="A8" s="31" t="s">
        <v>330</v>
      </c>
      <c r="B8" s="30" t="s">
        <v>224</v>
      </c>
      <c r="C8" s="30" t="s">
        <v>225</v>
      </c>
      <c r="D8" s="30" t="s">
        <v>331</v>
      </c>
      <c r="E8" s="30" t="s">
        <v>226</v>
      </c>
      <c r="F8" s="30" t="s">
        <v>227</v>
      </c>
      <c r="G8" s="30" t="s">
        <v>227</v>
      </c>
      <c r="H8" s="30" t="s">
        <v>300</v>
      </c>
      <c r="I8" s="30" t="s">
        <v>300</v>
      </c>
      <c r="J8" s="30" t="s">
        <v>332</v>
      </c>
      <c r="K8" s="30" t="s">
        <v>332</v>
      </c>
      <c r="L8" s="30" t="s">
        <v>226</v>
      </c>
      <c r="M8" s="30" t="s">
        <v>333</v>
      </c>
      <c r="N8" s="64" t="s">
        <v>230</v>
      </c>
      <c r="O8" s="64" t="s">
        <v>231</v>
      </c>
    </row>
    <row r="10" spans="1:16" x14ac:dyDescent="0.3">
      <c r="A10" s="82" t="s">
        <v>334</v>
      </c>
      <c r="B10" s="83"/>
      <c r="C10" s="83"/>
      <c r="D10" s="83"/>
      <c r="E10" s="83"/>
      <c r="F10" s="85"/>
      <c r="G10" s="85"/>
      <c r="H10" s="85"/>
      <c r="I10" s="85"/>
      <c r="J10" s="85"/>
      <c r="K10" s="85"/>
      <c r="L10" s="84"/>
      <c r="M10" s="84"/>
      <c r="N10" s="84"/>
      <c r="O10" s="84"/>
    </row>
    <row r="11" spans="1:16" s="57" customFormat="1" x14ac:dyDescent="0.3">
      <c r="A11" s="63" t="s">
        <v>335</v>
      </c>
      <c r="B11" s="55" t="s">
        <v>232</v>
      </c>
      <c r="C11" s="26" t="s">
        <v>336</v>
      </c>
      <c r="D11" s="26" t="s">
        <v>337</v>
      </c>
      <c r="E11" s="26" t="s">
        <v>234</v>
      </c>
      <c r="F11" s="59" t="s">
        <v>235</v>
      </c>
      <c r="G11" s="59" t="s">
        <v>338</v>
      </c>
      <c r="H11" s="59" t="s">
        <v>294</v>
      </c>
      <c r="I11" s="59" t="s">
        <v>339</v>
      </c>
      <c r="J11" s="59" t="s">
        <v>340</v>
      </c>
      <c r="K11" s="59" t="s">
        <v>341</v>
      </c>
      <c r="L11" s="56" t="s">
        <v>239</v>
      </c>
      <c r="M11" s="54" t="s">
        <v>342</v>
      </c>
      <c r="N11" s="54" t="s">
        <v>240</v>
      </c>
      <c r="O11" s="54" t="s">
        <v>343</v>
      </c>
      <c r="P11" s="57" t="s">
        <v>242</v>
      </c>
    </row>
    <row r="12" spans="1:16" ht="15.6" x14ac:dyDescent="0.3">
      <c r="M12" s="66" t="s">
        <v>344</v>
      </c>
      <c r="O12" s="66" t="s">
        <v>345</v>
      </c>
    </row>
  </sheetData>
  <mergeCells count="1">
    <mergeCell ref="A1:O1"/>
  </mergeCells>
  <conditionalFormatting sqref="A4:A5">
    <cfRule type="expression" dxfId="48" priority="11">
      <formula>$N4=1</formula>
    </cfRule>
  </conditionalFormatting>
  <conditionalFormatting sqref="A6">
    <cfRule type="expression" dxfId="47" priority="7">
      <formula>$O4=1</formula>
    </cfRule>
  </conditionalFormatting>
  <conditionalFormatting sqref="A1:Z2 A3 H3 L3:Z3 C3:C6 F3:F6 M4:Z4 H5 L5:Z5 J6:Z6 A7:Z1048576">
    <cfRule type="expression" dxfId="46" priority="12">
      <formula>$P1=1</formula>
    </cfRule>
  </conditionalFormatting>
  <conditionalFormatting sqref="B3:B5">
    <cfRule type="expression" dxfId="45" priority="8">
      <formula>$N3=1</formula>
    </cfRule>
  </conditionalFormatting>
  <conditionalFormatting sqref="B6">
    <cfRule type="expression" dxfId="44" priority="5">
      <formula>$O6=1</formula>
    </cfRule>
  </conditionalFormatting>
  <conditionalFormatting sqref="G3 G5">
    <cfRule type="expression" dxfId="43" priority="10">
      <formula>$N3=1</formula>
    </cfRule>
  </conditionalFormatting>
  <conditionalFormatting sqref="G6:I6">
    <cfRule type="expression" dxfId="42" priority="1">
      <formula>$O6=1</formula>
    </cfRule>
  </conditionalFormatting>
  <conditionalFormatting sqref="G4:J4 L4">
    <cfRule type="expression" dxfId="41" priority="3">
      <formula>$O4=1</formula>
    </cfRule>
  </conditionalFormatting>
  <conditionalFormatting sqref="I3:K3 I5:K5">
    <cfRule type="expression" dxfId="40" priority="9">
      <formula>$N3=1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17"/>
  <sheetViews>
    <sheetView showZeros="0" view="pageLayout" zoomScaleNormal="100" workbookViewId="0">
      <selection activeCell="D20" sqref="D20"/>
    </sheetView>
  </sheetViews>
  <sheetFormatPr defaultColWidth="11.44140625" defaultRowHeight="14.4" x14ac:dyDescent="0.3"/>
  <cols>
    <col min="1" max="1" width="6.6640625" customWidth="1"/>
    <col min="2" max="2" width="9.44140625" customWidth="1"/>
    <col min="3" max="3" width="28.6640625" customWidth="1"/>
    <col min="4" max="5" width="13.88671875" customWidth="1"/>
    <col min="6" max="7" width="19.6640625" customWidth="1"/>
    <col min="8" max="8" width="15.6640625" customWidth="1"/>
    <col min="9" max="9" width="31.88671875" customWidth="1"/>
    <col min="10" max="10" width="12.6640625" customWidth="1"/>
    <col min="11" max="11" width="10.5546875" bestFit="1" customWidth="1"/>
    <col min="12" max="12" width="13" customWidth="1"/>
  </cols>
  <sheetData>
    <row r="1" spans="1:12" ht="30" customHeight="1" x14ac:dyDescent="0.3">
      <c r="A1" s="231" t="s">
        <v>346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</row>
    <row r="2" spans="1:12" x14ac:dyDescent="0.3">
      <c r="A2" s="1"/>
      <c r="B2" s="1"/>
      <c r="C2" s="2"/>
      <c r="D2" s="1"/>
      <c r="E2" s="1"/>
      <c r="F2" s="3"/>
      <c r="G2" s="3"/>
      <c r="H2" s="2"/>
      <c r="I2" s="2"/>
      <c r="J2" s="4"/>
      <c r="K2" s="4"/>
      <c r="L2" s="4"/>
    </row>
    <row r="3" spans="1:12" ht="15.6" customHeight="1" x14ac:dyDescent="0.3">
      <c r="A3" s="37" t="s">
        <v>347</v>
      </c>
      <c r="B3" s="38"/>
      <c r="C3" s="39" t="s">
        <v>348</v>
      </c>
      <c r="D3" s="39"/>
      <c r="E3" s="40" t="s">
        <v>349</v>
      </c>
      <c r="F3" s="40" t="s">
        <v>350</v>
      </c>
      <c r="G3" s="40"/>
      <c r="H3" s="40"/>
      <c r="I3" s="5"/>
      <c r="J3" s="28"/>
      <c r="K3" s="28"/>
      <c r="L3" s="29"/>
    </row>
    <row r="4" spans="1:12" ht="15.6" customHeight="1" x14ac:dyDescent="0.3">
      <c r="A4" s="41" t="s">
        <v>351</v>
      </c>
      <c r="B4" s="42"/>
      <c r="C4" s="43" t="s">
        <v>352</v>
      </c>
      <c r="D4" s="43"/>
      <c r="E4" s="44" t="s">
        <v>353</v>
      </c>
      <c r="F4" s="45" t="s">
        <v>354</v>
      </c>
      <c r="G4" s="45"/>
      <c r="H4" s="45"/>
      <c r="I4" s="6"/>
      <c r="J4" s="7"/>
      <c r="K4" s="7"/>
      <c r="L4" s="8"/>
    </row>
    <row r="5" spans="1:12" ht="15.6" customHeight="1" x14ac:dyDescent="0.3">
      <c r="A5" s="41" t="s">
        <v>355</v>
      </c>
      <c r="B5" s="42"/>
      <c r="C5" s="43" t="s">
        <v>356</v>
      </c>
      <c r="D5" s="43"/>
      <c r="E5" s="44" t="s">
        <v>357</v>
      </c>
      <c r="F5" s="45" t="s">
        <v>358</v>
      </c>
      <c r="G5" s="45"/>
      <c r="H5" s="45"/>
      <c r="I5" s="6"/>
      <c r="J5" s="7"/>
      <c r="K5" s="7"/>
      <c r="L5" s="8"/>
    </row>
    <row r="6" spans="1:12" ht="15.6" customHeight="1" x14ac:dyDescent="0.3">
      <c r="A6" s="46" t="s">
        <v>226</v>
      </c>
      <c r="B6" s="47"/>
      <c r="C6" s="48" t="s">
        <v>359</v>
      </c>
      <c r="D6" s="49"/>
      <c r="E6" s="50"/>
      <c r="F6" s="50"/>
      <c r="G6" s="51"/>
      <c r="H6" s="51"/>
      <c r="I6" s="9"/>
      <c r="J6" s="10"/>
      <c r="K6" s="10"/>
      <c r="L6" s="11"/>
    </row>
    <row r="7" spans="1:12" x14ac:dyDescent="0.3">
      <c r="A7" s="17"/>
      <c r="B7" s="12"/>
      <c r="C7" s="13"/>
      <c r="D7" s="13"/>
      <c r="E7" s="14"/>
      <c r="F7" s="14"/>
      <c r="G7" s="13"/>
      <c r="H7" s="15"/>
      <c r="I7" s="15"/>
      <c r="J7" s="16"/>
      <c r="K7" s="16"/>
      <c r="L7" s="17"/>
    </row>
    <row r="8" spans="1:12" x14ac:dyDescent="0.3">
      <c r="A8" s="30" t="s">
        <v>224</v>
      </c>
      <c r="B8" s="30" t="s">
        <v>360</v>
      </c>
      <c r="C8" s="30" t="s">
        <v>226</v>
      </c>
      <c r="D8" s="30" t="s">
        <v>300</v>
      </c>
      <c r="E8" s="30" t="s">
        <v>227</v>
      </c>
      <c r="F8" s="30" t="s">
        <v>228</v>
      </c>
      <c r="G8" s="30" t="s">
        <v>229</v>
      </c>
      <c r="H8" s="30" t="s">
        <v>69</v>
      </c>
      <c r="I8" s="30" t="s">
        <v>226</v>
      </c>
      <c r="J8" s="30" t="s">
        <v>333</v>
      </c>
      <c r="K8" s="30" t="s">
        <v>230</v>
      </c>
      <c r="L8" s="30" t="s">
        <v>231</v>
      </c>
    </row>
    <row r="9" spans="1:12" x14ac:dyDescent="0.3">
      <c r="A9" s="3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53" t="s">
        <v>361</v>
      </c>
      <c r="B10" s="19"/>
      <c r="C10" s="20"/>
      <c r="D10" s="20"/>
      <c r="E10" s="21"/>
      <c r="F10" s="22"/>
      <c r="G10" s="23"/>
      <c r="H10" s="23"/>
      <c r="I10" s="23"/>
      <c r="J10" s="23"/>
      <c r="K10" s="23"/>
      <c r="L10" s="23"/>
    </row>
    <row r="11" spans="1:12" ht="15.6" x14ac:dyDescent="0.3">
      <c r="A11" s="24" t="s">
        <v>232</v>
      </c>
      <c r="B11" s="24" t="s">
        <v>337</v>
      </c>
      <c r="C11" s="24" t="s">
        <v>234</v>
      </c>
      <c r="D11" s="58" t="s">
        <v>294</v>
      </c>
      <c r="E11" s="58" t="s">
        <v>362</v>
      </c>
      <c r="F11" s="26" t="s">
        <v>236</v>
      </c>
      <c r="G11" s="26" t="s">
        <v>237</v>
      </c>
      <c r="H11" s="24" t="s">
        <v>238</v>
      </c>
      <c r="I11" s="27" t="s">
        <v>239</v>
      </c>
      <c r="J11" s="25" t="s">
        <v>299</v>
      </c>
      <c r="K11" s="25" t="s">
        <v>240</v>
      </c>
      <c r="L11" s="25" t="s">
        <v>241</v>
      </c>
    </row>
    <row r="13" spans="1:12" x14ac:dyDescent="0.3">
      <c r="C13" s="67" t="s">
        <v>363</v>
      </c>
      <c r="D13" s="68" t="s">
        <v>364</v>
      </c>
      <c r="E13" s="69"/>
      <c r="F13" s="70" t="s">
        <v>365</v>
      </c>
      <c r="G13" s="71" t="s">
        <v>366</v>
      </c>
      <c r="H13" s="72"/>
    </row>
    <row r="14" spans="1:12" x14ac:dyDescent="0.3">
      <c r="C14" s="73" t="s">
        <v>367</v>
      </c>
      <c r="H14" s="74"/>
    </row>
    <row r="15" spans="1:12" x14ac:dyDescent="0.3">
      <c r="C15" s="77" t="s">
        <v>368</v>
      </c>
      <c r="D15" s="78" t="s">
        <v>369</v>
      </c>
      <c r="E15" s="75"/>
      <c r="F15" s="79" t="s">
        <v>231</v>
      </c>
      <c r="G15" s="80" t="s">
        <v>370</v>
      </c>
      <c r="H15" s="76"/>
    </row>
    <row r="16" spans="1:12" x14ac:dyDescent="0.3">
      <c r="A16" t="s">
        <v>371</v>
      </c>
    </row>
    <row r="17" spans="1:1" x14ac:dyDescent="0.3">
      <c r="A17" t="s">
        <v>371</v>
      </c>
    </row>
  </sheetData>
  <mergeCells count="1">
    <mergeCell ref="A1:L1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&amp;L&amp;D&amp;C&amp;"-,Kursiv"ISD Software und Systeme GmbH ∙ Hauert 4 ∙ 44227 Dortmund&amp;RSeite &amp;P /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L54"/>
  <sheetViews>
    <sheetView showZeros="0" zoomScale="115" zoomScaleNormal="115" workbookViewId="0">
      <selection activeCell="E6" sqref="E6:G6"/>
    </sheetView>
  </sheetViews>
  <sheetFormatPr defaultColWidth="11.44140625" defaultRowHeight="14.4" x14ac:dyDescent="0.3"/>
  <cols>
    <col min="1" max="1" width="13.88671875" customWidth="1"/>
    <col min="2" max="2" width="7.6640625" customWidth="1"/>
    <col min="3" max="3" width="7.88671875" hidden="1" customWidth="1"/>
    <col min="4" max="4" width="34.6640625" customWidth="1"/>
    <col min="5" max="7" width="13.6640625" customWidth="1"/>
    <col min="8" max="8" width="34.6640625" customWidth="1"/>
    <col min="9" max="10" width="12.6640625" customWidth="1"/>
    <col min="11" max="11" width="14.6640625" customWidth="1"/>
    <col min="12" max="12" width="0" hidden="1" customWidth="1"/>
  </cols>
  <sheetData>
    <row r="1" spans="1:12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</row>
    <row r="2" spans="1:12" x14ac:dyDescent="0.3">
      <c r="A2" s="118"/>
      <c r="B2" s="118"/>
      <c r="C2" s="118"/>
      <c r="D2" s="118"/>
      <c r="E2" s="119"/>
      <c r="F2" s="118"/>
      <c r="G2" s="118"/>
      <c r="H2" s="119"/>
      <c r="I2" s="120"/>
      <c r="J2" s="120"/>
      <c r="K2" s="120"/>
    </row>
    <row r="3" spans="1:12" s="52" customFormat="1" ht="15.6" customHeight="1" x14ac:dyDescent="0.3">
      <c r="A3" s="122" t="s">
        <v>208</v>
      </c>
      <c r="B3" s="123" t="s">
        <v>372</v>
      </c>
      <c r="C3" s="123"/>
      <c r="D3" s="124"/>
      <c r="E3" s="125" t="s">
        <v>210</v>
      </c>
      <c r="F3" s="125" t="s">
        <v>373</v>
      </c>
      <c r="G3" s="125"/>
      <c r="H3" s="126"/>
      <c r="I3" s="127"/>
      <c r="J3" s="127"/>
      <c r="K3" s="128"/>
    </row>
    <row r="4" spans="1:12" s="52" customFormat="1" ht="15.6" customHeight="1" x14ac:dyDescent="0.3">
      <c r="A4" s="117" t="s">
        <v>212</v>
      </c>
      <c r="B4" s="43" t="s">
        <v>374</v>
      </c>
      <c r="C4" s="43"/>
      <c r="E4" s="45" t="s">
        <v>214</v>
      </c>
      <c r="F4" s="45" t="s">
        <v>375</v>
      </c>
      <c r="G4" s="45"/>
      <c r="H4" s="6"/>
      <c r="I4" s="7"/>
      <c r="J4" s="7"/>
      <c r="K4" s="8"/>
    </row>
    <row r="5" spans="1:12" s="52" customFormat="1" ht="15.6" customHeight="1" x14ac:dyDescent="0.3">
      <c r="A5" s="117" t="s">
        <v>216</v>
      </c>
      <c r="B5" s="43" t="s">
        <v>376</v>
      </c>
      <c r="C5" s="43"/>
      <c r="E5" s="44" t="s">
        <v>218</v>
      </c>
      <c r="F5" s="45" t="s">
        <v>377</v>
      </c>
      <c r="G5" s="45"/>
      <c r="H5" s="6"/>
      <c r="I5" s="7"/>
      <c r="J5" s="7"/>
      <c r="K5" s="8"/>
    </row>
    <row r="6" spans="1:12" s="52" customFormat="1" ht="15.6" customHeight="1" x14ac:dyDescent="0.3">
      <c r="A6" s="129" t="s">
        <v>220</v>
      </c>
      <c r="B6" s="51" t="s">
        <v>378</v>
      </c>
      <c r="C6" s="51" t="s">
        <v>378</v>
      </c>
      <c r="D6" s="50"/>
      <c r="E6" s="51" t="s">
        <v>222</v>
      </c>
      <c r="F6" s="51" t="s">
        <v>379</v>
      </c>
      <c r="G6" s="51"/>
      <c r="H6" s="9"/>
      <c r="I6" s="10"/>
      <c r="J6" s="10"/>
      <c r="K6" s="11"/>
    </row>
    <row r="7" spans="1:12" x14ac:dyDescent="0.3">
      <c r="A7" s="17"/>
      <c r="B7" s="17"/>
      <c r="C7" s="12"/>
      <c r="D7" s="12"/>
      <c r="E7" s="13"/>
      <c r="F7" s="13"/>
      <c r="G7" s="14"/>
      <c r="H7" s="15"/>
      <c r="I7" s="16"/>
      <c r="J7" s="16"/>
      <c r="K7" s="17"/>
    </row>
    <row r="8" spans="1:12" x14ac:dyDescent="0.3">
      <c r="A8" s="30" t="s">
        <v>224</v>
      </c>
      <c r="B8" s="30" t="s">
        <v>225</v>
      </c>
      <c r="C8" s="30" t="s">
        <v>331</v>
      </c>
      <c r="D8" s="30" t="s">
        <v>226</v>
      </c>
      <c r="E8" s="30" t="s">
        <v>227</v>
      </c>
      <c r="F8" s="30" t="s">
        <v>300</v>
      </c>
      <c r="G8" s="30" t="s">
        <v>332</v>
      </c>
      <c r="H8" s="30" t="s">
        <v>226</v>
      </c>
      <c r="I8" s="30" t="s">
        <v>333</v>
      </c>
      <c r="J8" s="64" t="s">
        <v>230</v>
      </c>
      <c r="K8" s="64" t="s">
        <v>231</v>
      </c>
    </row>
    <row r="10" spans="1:12" x14ac:dyDescent="0.3">
      <c r="A10" s="83" t="s">
        <v>380</v>
      </c>
      <c r="B10" s="83"/>
      <c r="C10" s="83"/>
      <c r="D10" s="83"/>
      <c r="E10" s="85"/>
      <c r="F10" s="85"/>
      <c r="G10" s="85"/>
      <c r="H10" s="84"/>
      <c r="I10" s="84"/>
      <c r="J10" s="84"/>
      <c r="K10" s="84"/>
    </row>
    <row r="11" spans="1:12" s="57" customFormat="1" x14ac:dyDescent="0.3">
      <c r="A11" s="55">
        <v>1</v>
      </c>
      <c r="B11" s="26">
        <v>3</v>
      </c>
      <c r="C11" s="26">
        <v>3</v>
      </c>
      <c r="D11" s="26" t="s">
        <v>175</v>
      </c>
      <c r="E11" s="59">
        <v>170</v>
      </c>
      <c r="F11" s="59">
        <v>150.0000005</v>
      </c>
      <c r="G11" s="59">
        <v>769.50000009999997</v>
      </c>
      <c r="H11" s="56" t="s">
        <v>176</v>
      </c>
      <c r="I11" s="54">
        <v>1.7125097999999999</v>
      </c>
      <c r="J11" s="54">
        <v>10.264434400000001</v>
      </c>
      <c r="K11" s="54">
        <v>30.7933032</v>
      </c>
      <c r="L11" s="57">
        <v>0</v>
      </c>
    </row>
    <row r="12" spans="1:12" x14ac:dyDescent="0.3">
      <c r="A12" s="55">
        <v>2</v>
      </c>
      <c r="B12" s="26">
        <v>0</v>
      </c>
      <c r="C12" s="26">
        <v>1</v>
      </c>
      <c r="D12" s="26" t="s">
        <v>183</v>
      </c>
      <c r="E12" s="59">
        <v>3083.2367979000001</v>
      </c>
      <c r="F12" s="59">
        <v>101.1999979</v>
      </c>
      <c r="G12" s="59">
        <v>594.17930950000004</v>
      </c>
      <c r="H12" s="56" t="s">
        <v>176</v>
      </c>
      <c r="I12" s="54">
        <v>0.88823880000000011</v>
      </c>
      <c r="J12" s="54">
        <v>8.5470748000000007</v>
      </c>
      <c r="K12" s="54">
        <v>8.5470748000000007</v>
      </c>
      <c r="L12" s="57">
        <v>1</v>
      </c>
    </row>
    <row r="13" spans="1:12" x14ac:dyDescent="0.3">
      <c r="A13" s="55">
        <v>3</v>
      </c>
      <c r="B13" s="26">
        <v>0</v>
      </c>
      <c r="C13" s="26">
        <v>2</v>
      </c>
      <c r="D13" s="26" t="s">
        <v>183</v>
      </c>
      <c r="E13" s="59">
        <v>3083.2367979000001</v>
      </c>
      <c r="F13" s="59">
        <v>101.1999979</v>
      </c>
      <c r="G13" s="59">
        <v>594.17930950000004</v>
      </c>
      <c r="H13" s="56" t="s">
        <v>176</v>
      </c>
      <c r="I13" s="54">
        <v>1.7764774000000001</v>
      </c>
      <c r="J13" s="54">
        <v>8.5470748000000007</v>
      </c>
      <c r="K13" s="54">
        <v>17.094149600000001</v>
      </c>
      <c r="L13" s="57">
        <v>0</v>
      </c>
    </row>
    <row r="14" spans="1:12" x14ac:dyDescent="0.3">
      <c r="A14" s="55">
        <v>4</v>
      </c>
      <c r="B14" s="26">
        <v>0</v>
      </c>
      <c r="C14" s="26">
        <v>3</v>
      </c>
      <c r="D14" s="26" t="s">
        <v>183</v>
      </c>
      <c r="E14" s="59">
        <v>918.55781969999998</v>
      </c>
      <c r="F14" s="59">
        <v>101.1999995</v>
      </c>
      <c r="G14" s="59">
        <v>164.08936610000001</v>
      </c>
      <c r="H14" s="56" t="s">
        <v>176</v>
      </c>
      <c r="I14" s="54">
        <v>0.82282469999999996</v>
      </c>
      <c r="J14" s="54">
        <v>2.6247769000000001</v>
      </c>
      <c r="K14" s="54">
        <v>7.8743306000000004</v>
      </c>
      <c r="L14" s="57">
        <v>1</v>
      </c>
    </row>
    <row r="15" spans="1:12" x14ac:dyDescent="0.3">
      <c r="A15" s="55">
        <v>5</v>
      </c>
      <c r="B15" s="26">
        <v>0</v>
      </c>
      <c r="C15" s="26">
        <v>3</v>
      </c>
      <c r="D15" s="26" t="s">
        <v>187</v>
      </c>
      <c r="E15" s="59">
        <v>3437.1916028000001</v>
      </c>
      <c r="F15" s="59">
        <v>70.000000200000002</v>
      </c>
      <c r="G15" s="59">
        <v>803.14414079999995</v>
      </c>
      <c r="H15" s="56" t="s">
        <v>176</v>
      </c>
      <c r="I15" s="54">
        <v>12.703518300000001</v>
      </c>
      <c r="J15" s="54">
        <v>75.096639800000005</v>
      </c>
      <c r="K15" s="54">
        <v>225.2899195</v>
      </c>
      <c r="L15" s="57">
        <v>0</v>
      </c>
    </row>
    <row r="16" spans="1:12" x14ac:dyDescent="0.3">
      <c r="A16" s="55">
        <v>6</v>
      </c>
      <c r="B16" s="26">
        <v>0</v>
      </c>
      <c r="C16" s="26">
        <v>3</v>
      </c>
      <c r="D16" s="26" t="s">
        <v>187</v>
      </c>
      <c r="E16" s="59">
        <v>1224.9999338</v>
      </c>
      <c r="F16" s="59">
        <v>120.0000004</v>
      </c>
      <c r="G16" s="59">
        <v>929.63937020000003</v>
      </c>
      <c r="H16" s="56" t="s">
        <v>176</v>
      </c>
      <c r="I16" s="54">
        <v>5.6402639999999993</v>
      </c>
      <c r="J16" s="54">
        <v>33.240544300000003</v>
      </c>
      <c r="K16" s="54">
        <v>99.721632900000003</v>
      </c>
      <c r="L16" s="57">
        <v>1</v>
      </c>
    </row>
    <row r="17" spans="1:12" x14ac:dyDescent="0.3">
      <c r="A17" s="55">
        <v>7</v>
      </c>
      <c r="B17" s="26">
        <v>0</v>
      </c>
      <c r="C17" s="26">
        <v>3</v>
      </c>
      <c r="D17" s="26" t="s">
        <v>187</v>
      </c>
      <c r="E17" s="59">
        <v>984.99993289999998</v>
      </c>
      <c r="F17" s="59">
        <v>70.000000099999994</v>
      </c>
      <c r="G17" s="59">
        <v>704.22721260000003</v>
      </c>
      <c r="H17" s="56" t="s">
        <v>176</v>
      </c>
      <c r="I17" s="54">
        <v>5.1594630000000006</v>
      </c>
      <c r="J17" s="54">
        <v>30.6916598</v>
      </c>
      <c r="K17" s="54">
        <v>92.074979400000004</v>
      </c>
      <c r="L17" s="57">
        <v>0</v>
      </c>
    </row>
    <row r="18" spans="1:12" x14ac:dyDescent="0.3">
      <c r="A18" s="55">
        <v>8</v>
      </c>
      <c r="B18" s="26">
        <v>0</v>
      </c>
      <c r="C18" s="26">
        <v>3</v>
      </c>
      <c r="D18" s="26" t="s">
        <v>187</v>
      </c>
      <c r="E18" s="59">
        <v>974.99995950000005</v>
      </c>
      <c r="F18" s="59">
        <v>70.000000299999996</v>
      </c>
      <c r="G18" s="59">
        <v>2142.9674602</v>
      </c>
      <c r="H18" s="56" t="s">
        <v>176</v>
      </c>
      <c r="I18" s="54">
        <v>10.114984600000001</v>
      </c>
      <c r="J18" s="54">
        <v>53.871419299999999</v>
      </c>
      <c r="K18" s="54">
        <v>161.61425800000001</v>
      </c>
      <c r="L18" s="57">
        <v>1</v>
      </c>
    </row>
    <row r="19" spans="1:12" x14ac:dyDescent="0.3">
      <c r="A19" s="55">
        <v>9</v>
      </c>
      <c r="B19" s="26">
        <v>0</v>
      </c>
      <c r="C19" s="26">
        <v>3</v>
      </c>
      <c r="D19" s="26" t="s">
        <v>187</v>
      </c>
      <c r="E19" s="59">
        <v>212.5</v>
      </c>
      <c r="F19" s="59">
        <v>194.99960960000001</v>
      </c>
      <c r="G19" s="59">
        <v>2162.7871961000001</v>
      </c>
      <c r="H19" s="56" t="s">
        <v>176</v>
      </c>
      <c r="I19" s="54">
        <v>5.2614437000000001</v>
      </c>
      <c r="J19" s="54">
        <v>30.9158218</v>
      </c>
      <c r="K19" s="54">
        <v>92.747465399999996</v>
      </c>
      <c r="L19" s="57">
        <v>0</v>
      </c>
    </row>
    <row r="20" spans="1:12" x14ac:dyDescent="0.3">
      <c r="A20" s="55">
        <v>10</v>
      </c>
      <c r="B20" s="26">
        <v>0</v>
      </c>
      <c r="C20" s="26">
        <v>3</v>
      </c>
      <c r="D20" s="26" t="s">
        <v>187</v>
      </c>
      <c r="E20" s="59">
        <v>182.49995799999999</v>
      </c>
      <c r="F20" s="59">
        <v>435.00000019999999</v>
      </c>
      <c r="G20" s="59">
        <v>2395.3350033000002</v>
      </c>
      <c r="H20" s="56" t="s">
        <v>176</v>
      </c>
      <c r="I20" s="54">
        <v>6.7434414999999985</v>
      </c>
      <c r="J20" s="54">
        <v>40.458963099999998</v>
      </c>
      <c r="K20" s="54">
        <v>121.37688919999999</v>
      </c>
      <c r="L20" s="57">
        <v>1</v>
      </c>
    </row>
    <row r="21" spans="1:12" ht="15.6" x14ac:dyDescent="0.3">
      <c r="I21" s="204">
        <f>SUBTOTAL(9, I11:I20)</f>
        <v>50.823165799999998</v>
      </c>
      <c r="K21" s="204">
        <f>SUBTOTAL(9, K11:K20)</f>
        <v>857.13400260000003</v>
      </c>
    </row>
    <row r="23" spans="1:12" x14ac:dyDescent="0.3">
      <c r="A23" s="83" t="s">
        <v>190</v>
      </c>
      <c r="B23" s="83"/>
      <c r="C23" s="83"/>
      <c r="D23" s="83"/>
      <c r="E23" s="85"/>
      <c r="F23" s="85"/>
      <c r="G23" s="85"/>
      <c r="H23" s="84"/>
      <c r="I23" s="84"/>
      <c r="J23" s="84"/>
      <c r="K23" s="84"/>
    </row>
    <row r="24" spans="1:12" x14ac:dyDescent="0.3">
      <c r="A24" s="55">
        <v>100</v>
      </c>
      <c r="B24" s="26">
        <v>0</v>
      </c>
      <c r="C24" s="26">
        <v>3</v>
      </c>
      <c r="D24" s="26" t="s">
        <v>192</v>
      </c>
      <c r="E24" s="59">
        <v>904.66399879999994</v>
      </c>
      <c r="F24" s="59">
        <v>857.35306539999999</v>
      </c>
      <c r="G24" s="59">
        <v>42.000000100000001</v>
      </c>
      <c r="H24" s="56" t="s">
        <v>176</v>
      </c>
      <c r="I24" s="54">
        <v>2.0305770999999999</v>
      </c>
      <c r="J24" s="54">
        <v>8.0712697000000002</v>
      </c>
      <c r="K24" s="54">
        <v>24.213809099999999</v>
      </c>
      <c r="L24" s="57">
        <v>0</v>
      </c>
    </row>
    <row r="25" spans="1:12" x14ac:dyDescent="0.3">
      <c r="A25" s="55">
        <v>101</v>
      </c>
      <c r="B25" s="26">
        <v>0</v>
      </c>
      <c r="C25" s="26">
        <v>3</v>
      </c>
      <c r="D25" s="26" t="s">
        <v>192</v>
      </c>
      <c r="E25" s="59">
        <v>880.94236679999995</v>
      </c>
      <c r="F25" s="59">
        <v>895.21800559999997</v>
      </c>
      <c r="G25" s="59">
        <v>42</v>
      </c>
      <c r="H25" s="56" t="s">
        <v>176</v>
      </c>
      <c r="I25" s="54">
        <v>2.0441270999999999</v>
      </c>
      <c r="J25" s="54">
        <v>8.1252659999999999</v>
      </c>
      <c r="K25" s="54">
        <v>24.375798100000001</v>
      </c>
      <c r="L25" s="57">
        <v>1</v>
      </c>
    </row>
    <row r="26" spans="1:12" x14ac:dyDescent="0.3">
      <c r="A26" s="55">
        <v>102</v>
      </c>
      <c r="B26" s="26">
        <v>0</v>
      </c>
      <c r="C26" s="26">
        <v>3</v>
      </c>
      <c r="D26" s="26" t="s">
        <v>192</v>
      </c>
      <c r="E26" s="59">
        <v>850.20570540000006</v>
      </c>
      <c r="F26" s="59">
        <v>729.47243030000004</v>
      </c>
      <c r="G26" s="59">
        <v>42.000000100000001</v>
      </c>
      <c r="H26" s="56" t="s">
        <v>176</v>
      </c>
      <c r="I26" s="54">
        <v>1.6587405</v>
      </c>
      <c r="J26" s="54">
        <v>6.4400881999999999</v>
      </c>
      <c r="K26" s="54">
        <v>19.320264699999999</v>
      </c>
      <c r="L26" s="57">
        <v>0</v>
      </c>
    </row>
    <row r="27" spans="1:12" x14ac:dyDescent="0.3">
      <c r="A27" s="55">
        <v>103</v>
      </c>
      <c r="B27" s="26">
        <v>0</v>
      </c>
      <c r="C27" s="26">
        <v>3</v>
      </c>
      <c r="D27" s="26" t="s">
        <v>192</v>
      </c>
      <c r="E27" s="59">
        <v>829.99999939999998</v>
      </c>
      <c r="F27" s="59">
        <v>702.23308650000001</v>
      </c>
      <c r="G27" s="59">
        <v>42</v>
      </c>
      <c r="H27" s="56" t="s">
        <v>176</v>
      </c>
      <c r="I27" s="54">
        <v>1.5999196</v>
      </c>
      <c r="J27" s="54">
        <v>6.1924374999999996</v>
      </c>
      <c r="K27" s="54">
        <v>18.577312599999999</v>
      </c>
      <c r="L27" s="57">
        <v>1</v>
      </c>
    </row>
    <row r="28" spans="1:12" x14ac:dyDescent="0.3">
      <c r="A28" s="55">
        <v>104</v>
      </c>
      <c r="B28" s="26">
        <v>0</v>
      </c>
      <c r="C28" s="26">
        <v>3</v>
      </c>
      <c r="D28" s="26" t="s">
        <v>192</v>
      </c>
      <c r="E28" s="59">
        <v>649.22935659999996</v>
      </c>
      <c r="F28" s="59">
        <v>829.99993219999999</v>
      </c>
      <c r="G28" s="59">
        <v>42</v>
      </c>
      <c r="H28" s="56" t="s">
        <v>176</v>
      </c>
      <c r="I28" s="54">
        <v>1.5568388</v>
      </c>
      <c r="J28" s="54">
        <v>6.0221676000000004</v>
      </c>
      <c r="K28" s="54">
        <v>18.066502700000001</v>
      </c>
      <c r="L28" s="57">
        <v>0</v>
      </c>
    </row>
    <row r="29" spans="1:12" x14ac:dyDescent="0.3">
      <c r="A29" s="55">
        <v>105</v>
      </c>
      <c r="B29" s="26">
        <v>0</v>
      </c>
      <c r="C29" s="26">
        <v>3</v>
      </c>
      <c r="D29" s="26" t="s">
        <v>192</v>
      </c>
      <c r="E29" s="59">
        <v>603.92621999999994</v>
      </c>
      <c r="F29" s="59">
        <v>829.99993219999999</v>
      </c>
      <c r="G29" s="59">
        <v>42.000000100000001</v>
      </c>
      <c r="H29" s="56" t="s">
        <v>176</v>
      </c>
      <c r="I29" s="54">
        <v>1.4965048000000001</v>
      </c>
      <c r="J29" s="54">
        <v>5.7624801999999997</v>
      </c>
      <c r="K29" s="54">
        <v>17.287440499999999</v>
      </c>
      <c r="L29" s="57">
        <v>1</v>
      </c>
    </row>
    <row r="30" spans="1:12" x14ac:dyDescent="0.3">
      <c r="A30" s="55">
        <v>106</v>
      </c>
      <c r="B30" s="26">
        <v>15</v>
      </c>
      <c r="C30" s="26">
        <v>15</v>
      </c>
      <c r="D30" s="26" t="s">
        <v>192</v>
      </c>
      <c r="E30" s="59">
        <v>890</v>
      </c>
      <c r="F30" s="59">
        <v>250</v>
      </c>
      <c r="G30" s="59">
        <v>42</v>
      </c>
      <c r="H30" s="56" t="s">
        <v>176</v>
      </c>
      <c r="I30" s="54">
        <v>8.0396675000000002</v>
      </c>
      <c r="J30" s="54">
        <v>6.3187783</v>
      </c>
      <c r="K30" s="54">
        <v>94.781674499999994</v>
      </c>
      <c r="L30" s="57">
        <v>0</v>
      </c>
    </row>
    <row r="31" spans="1:12" x14ac:dyDescent="0.3">
      <c r="A31" s="55">
        <v>107</v>
      </c>
      <c r="B31" s="26">
        <v>3</v>
      </c>
      <c r="C31" s="26">
        <v>3</v>
      </c>
      <c r="D31" s="26" t="s">
        <v>192</v>
      </c>
      <c r="E31" s="59">
        <v>890</v>
      </c>
      <c r="F31" s="59">
        <v>343.8119643</v>
      </c>
      <c r="G31" s="59">
        <v>42</v>
      </c>
      <c r="H31" s="56" t="s">
        <v>176</v>
      </c>
      <c r="I31" s="54">
        <v>1.3871566</v>
      </c>
      <c r="J31" s="54">
        <v>5.2904169999999997</v>
      </c>
      <c r="K31" s="54">
        <v>15.8712509</v>
      </c>
      <c r="L31" s="57">
        <v>1</v>
      </c>
    </row>
    <row r="32" spans="1:12" x14ac:dyDescent="0.3">
      <c r="A32" s="55">
        <v>108</v>
      </c>
      <c r="B32" s="26">
        <v>0</v>
      </c>
      <c r="C32" s="26">
        <v>3</v>
      </c>
      <c r="D32" s="26" t="s">
        <v>192</v>
      </c>
      <c r="E32" s="59">
        <v>334.84304320000001</v>
      </c>
      <c r="F32" s="59">
        <v>889.99993240000003</v>
      </c>
      <c r="G32" s="59">
        <v>42</v>
      </c>
      <c r="H32" s="56" t="s">
        <v>176</v>
      </c>
      <c r="I32" s="54">
        <v>1.4201831</v>
      </c>
      <c r="J32" s="54">
        <v>5.4450938999999998</v>
      </c>
      <c r="K32" s="54">
        <v>16.335281800000001</v>
      </c>
      <c r="L32" s="57">
        <v>0</v>
      </c>
    </row>
    <row r="33" spans="1:12" x14ac:dyDescent="0.3">
      <c r="A33" s="55">
        <v>109</v>
      </c>
      <c r="B33" s="26">
        <v>0</v>
      </c>
      <c r="C33" s="26">
        <v>3</v>
      </c>
      <c r="D33" s="26" t="s">
        <v>192</v>
      </c>
      <c r="E33" s="59">
        <v>316.7014034</v>
      </c>
      <c r="F33" s="59">
        <v>889.9999325</v>
      </c>
      <c r="G33" s="59">
        <v>42.000000100000001</v>
      </c>
      <c r="H33" s="56" t="s">
        <v>176</v>
      </c>
      <c r="I33" s="54">
        <v>1.4521539999999999</v>
      </c>
      <c r="J33" s="54">
        <v>5.5973870999999997</v>
      </c>
      <c r="K33" s="54">
        <v>16.792161199999999</v>
      </c>
      <c r="L33" s="57">
        <v>1</v>
      </c>
    </row>
    <row r="34" spans="1:12" x14ac:dyDescent="0.3">
      <c r="A34" s="55">
        <v>110</v>
      </c>
      <c r="B34" s="26">
        <v>0</v>
      </c>
      <c r="C34" s="26">
        <v>3</v>
      </c>
      <c r="D34" s="26" t="s">
        <v>192</v>
      </c>
      <c r="E34" s="59">
        <v>69.999599799999999</v>
      </c>
      <c r="F34" s="59">
        <v>889.99993240000003</v>
      </c>
      <c r="G34" s="59">
        <v>42</v>
      </c>
      <c r="H34" s="56" t="s">
        <v>176</v>
      </c>
      <c r="I34" s="54">
        <v>0.59572210000000003</v>
      </c>
      <c r="J34" s="54">
        <v>1.7359073</v>
      </c>
      <c r="K34" s="54">
        <v>5.2077219000000001</v>
      </c>
      <c r="L34" s="57">
        <v>0</v>
      </c>
    </row>
    <row r="35" spans="1:12" x14ac:dyDescent="0.3">
      <c r="A35" s="55">
        <v>111</v>
      </c>
      <c r="B35" s="26">
        <v>3</v>
      </c>
      <c r="C35" s="26">
        <v>3</v>
      </c>
      <c r="D35" s="26" t="s">
        <v>192</v>
      </c>
      <c r="E35" s="59">
        <v>839.99983569999995</v>
      </c>
      <c r="F35" s="59">
        <v>359.08212850000001</v>
      </c>
      <c r="G35" s="59">
        <v>42.000000100000001</v>
      </c>
      <c r="H35" s="56" t="s">
        <v>176</v>
      </c>
      <c r="I35" s="54">
        <v>1.3503153000000001</v>
      </c>
      <c r="J35" s="54">
        <v>5.168501</v>
      </c>
      <c r="K35" s="54">
        <v>15.505502999999999</v>
      </c>
      <c r="L35" s="57">
        <v>1</v>
      </c>
    </row>
    <row r="36" spans="1:12" x14ac:dyDescent="0.3">
      <c r="A36" s="55">
        <v>112</v>
      </c>
      <c r="B36" s="26">
        <v>6</v>
      </c>
      <c r="C36" s="26">
        <v>6</v>
      </c>
      <c r="D36" s="26" t="s">
        <v>195</v>
      </c>
      <c r="E36" s="59">
        <v>100</v>
      </c>
      <c r="F36" s="59">
        <v>33.700000000000003</v>
      </c>
      <c r="G36" s="59">
        <v>33.700000000000003</v>
      </c>
      <c r="H36" s="56" t="s">
        <v>196</v>
      </c>
      <c r="I36" s="54">
        <v>6.3600000000000004E-2</v>
      </c>
      <c r="J36" s="54">
        <v>0.156</v>
      </c>
      <c r="K36" s="54">
        <v>0.93600000000000005</v>
      </c>
      <c r="L36" s="57">
        <v>0</v>
      </c>
    </row>
    <row r="37" spans="1:12" x14ac:dyDescent="0.3">
      <c r="A37" s="55">
        <v>10000</v>
      </c>
      <c r="B37" s="26">
        <v>0</v>
      </c>
      <c r="C37" s="26">
        <v>18</v>
      </c>
      <c r="D37" s="26" t="s">
        <v>309</v>
      </c>
      <c r="E37" s="59">
        <v>6</v>
      </c>
      <c r="F37" s="59">
        <v>6</v>
      </c>
      <c r="G37" s="59">
        <v>30</v>
      </c>
      <c r="H37" s="56" t="s">
        <v>176</v>
      </c>
      <c r="I37" s="54">
        <v>2.01473E-2</v>
      </c>
      <c r="J37" s="54">
        <v>1.5981999999999999E-3</v>
      </c>
      <c r="K37" s="54">
        <v>2.8767999999999998E-2</v>
      </c>
      <c r="L37" s="57">
        <v>1</v>
      </c>
    </row>
    <row r="38" spans="1:12" x14ac:dyDescent="0.3">
      <c r="A38" s="55">
        <v>10001</v>
      </c>
      <c r="B38" s="26">
        <v>21</v>
      </c>
      <c r="C38" s="26">
        <v>21</v>
      </c>
      <c r="D38" s="26" t="s">
        <v>310</v>
      </c>
      <c r="E38" s="59">
        <v>180</v>
      </c>
      <c r="F38" s="59">
        <v>0</v>
      </c>
      <c r="G38" s="59">
        <v>0</v>
      </c>
      <c r="H38" s="56" t="s">
        <v>176</v>
      </c>
      <c r="I38" s="54">
        <v>0</v>
      </c>
      <c r="J38" s="54">
        <v>0.182</v>
      </c>
      <c r="K38" s="54">
        <v>3.8220000000000001</v>
      </c>
      <c r="L38" s="57">
        <v>0</v>
      </c>
    </row>
    <row r="39" spans="1:12" x14ac:dyDescent="0.3">
      <c r="A39" s="55">
        <v>10002</v>
      </c>
      <c r="B39" s="26">
        <v>0</v>
      </c>
      <c r="C39" s="26">
        <v>12</v>
      </c>
      <c r="D39" s="26" t="s">
        <v>312</v>
      </c>
      <c r="E39" s="59">
        <v>130</v>
      </c>
      <c r="F39" s="59">
        <v>0</v>
      </c>
      <c r="G39" s="59">
        <v>0</v>
      </c>
      <c r="H39" s="56" t="s">
        <v>176</v>
      </c>
      <c r="I39" s="54">
        <v>0</v>
      </c>
      <c r="J39" s="54">
        <v>5.8500000000000003E-2</v>
      </c>
      <c r="K39" s="54">
        <v>0.70199999999999996</v>
      </c>
      <c r="L39" s="57">
        <v>1</v>
      </c>
    </row>
    <row r="40" spans="1:12" x14ac:dyDescent="0.3">
      <c r="A40" s="55">
        <v>10003</v>
      </c>
      <c r="B40" s="26">
        <v>0</v>
      </c>
      <c r="C40" s="26">
        <v>231</v>
      </c>
      <c r="D40" s="26" t="s">
        <v>313</v>
      </c>
      <c r="E40" s="59">
        <v>40</v>
      </c>
      <c r="F40" s="59">
        <v>0</v>
      </c>
      <c r="G40" s="59">
        <v>0</v>
      </c>
      <c r="H40" s="56" t="s">
        <v>176</v>
      </c>
      <c r="I40" s="54">
        <v>0</v>
      </c>
      <c r="J40" s="54">
        <v>8.2199999999999999E-3</v>
      </c>
      <c r="K40" s="54">
        <v>1.89882</v>
      </c>
      <c r="L40" s="57">
        <v>0</v>
      </c>
    </row>
    <row r="41" spans="1:12" x14ac:dyDescent="0.3">
      <c r="A41" s="55">
        <v>10004</v>
      </c>
      <c r="B41" s="26">
        <v>54</v>
      </c>
      <c r="C41" s="26">
        <v>54</v>
      </c>
      <c r="D41" s="26" t="s">
        <v>314</v>
      </c>
      <c r="E41" s="59">
        <v>40</v>
      </c>
      <c r="F41" s="59">
        <v>0</v>
      </c>
      <c r="G41" s="59">
        <v>0</v>
      </c>
      <c r="H41" s="56" t="s">
        <v>176</v>
      </c>
      <c r="I41" s="54">
        <v>0</v>
      </c>
      <c r="J41" s="54">
        <v>5.1399999999999996E-3</v>
      </c>
      <c r="K41" s="54">
        <v>0.27755999999999997</v>
      </c>
      <c r="L41" s="57">
        <v>1</v>
      </c>
    </row>
    <row r="42" spans="1:12" x14ac:dyDescent="0.3">
      <c r="A42" s="55">
        <v>10005</v>
      </c>
      <c r="B42" s="26">
        <v>12</v>
      </c>
      <c r="C42" s="26">
        <v>12</v>
      </c>
      <c r="D42" s="26" t="s">
        <v>315</v>
      </c>
      <c r="E42" s="59">
        <v>0</v>
      </c>
      <c r="F42" s="59">
        <v>0</v>
      </c>
      <c r="G42" s="59">
        <v>0</v>
      </c>
      <c r="H42" s="56" t="s">
        <v>176</v>
      </c>
      <c r="I42" s="54">
        <v>0</v>
      </c>
      <c r="J42" s="54">
        <v>3.5699999999999998E-3</v>
      </c>
      <c r="K42" s="54">
        <v>4.2840000000000003E-2</v>
      </c>
      <c r="L42" s="57">
        <v>0</v>
      </c>
    </row>
    <row r="43" spans="1:12" x14ac:dyDescent="0.3">
      <c r="A43" s="55">
        <v>10006</v>
      </c>
      <c r="B43" s="26">
        <v>51</v>
      </c>
      <c r="C43" s="26">
        <v>51</v>
      </c>
      <c r="D43" s="26" t="s">
        <v>316</v>
      </c>
      <c r="E43" s="59">
        <v>0</v>
      </c>
      <c r="F43" s="59">
        <v>0</v>
      </c>
      <c r="G43" s="59">
        <v>0</v>
      </c>
      <c r="H43" s="56" t="s">
        <v>176</v>
      </c>
      <c r="I43" s="54">
        <v>0</v>
      </c>
      <c r="J43" s="54">
        <v>6.2700000000000004E-3</v>
      </c>
      <c r="K43" s="54">
        <v>0.31977</v>
      </c>
      <c r="L43" s="57">
        <v>1</v>
      </c>
    </row>
    <row r="44" spans="1:12" x14ac:dyDescent="0.3">
      <c r="A44" s="55">
        <v>10007</v>
      </c>
      <c r="B44" s="26">
        <v>231</v>
      </c>
      <c r="C44" s="26">
        <v>231</v>
      </c>
      <c r="D44" s="26" t="s">
        <v>317</v>
      </c>
      <c r="E44" s="59">
        <v>0</v>
      </c>
      <c r="F44" s="59">
        <v>0</v>
      </c>
      <c r="G44" s="59">
        <v>0</v>
      </c>
      <c r="H44" s="56" t="s">
        <v>176</v>
      </c>
      <c r="I44" s="54">
        <v>0</v>
      </c>
      <c r="J44" s="54">
        <v>1.0200000000000001E-3</v>
      </c>
      <c r="K44" s="54">
        <v>0.23562</v>
      </c>
      <c r="L44" s="57">
        <v>0</v>
      </c>
    </row>
    <row r="45" spans="1:12" x14ac:dyDescent="0.3">
      <c r="A45" s="55">
        <v>10008</v>
      </c>
      <c r="B45" s="26">
        <v>0</v>
      </c>
      <c r="C45" s="26">
        <v>6</v>
      </c>
      <c r="D45" s="26" t="s">
        <v>318</v>
      </c>
      <c r="E45" s="59">
        <v>20</v>
      </c>
      <c r="F45" s="59">
        <v>0</v>
      </c>
      <c r="G45" s="59">
        <v>0</v>
      </c>
      <c r="H45" s="56" t="s">
        <v>176</v>
      </c>
      <c r="I45" s="54">
        <v>0</v>
      </c>
      <c r="J45" s="54">
        <v>2.66441E-2</v>
      </c>
      <c r="K45" s="54">
        <v>0.1598646</v>
      </c>
      <c r="L45" s="57">
        <v>1</v>
      </c>
    </row>
    <row r="46" spans="1:12" x14ac:dyDescent="0.3">
      <c r="A46" s="55">
        <v>10009</v>
      </c>
      <c r="B46" s="26">
        <v>0</v>
      </c>
      <c r="C46" s="26">
        <v>12</v>
      </c>
      <c r="D46" s="26" t="s">
        <v>319</v>
      </c>
      <c r="E46" s="59">
        <v>30</v>
      </c>
      <c r="F46" s="59">
        <v>0</v>
      </c>
      <c r="G46" s="59">
        <v>0</v>
      </c>
      <c r="H46" s="56" t="s">
        <v>176</v>
      </c>
      <c r="I46" s="54">
        <v>0</v>
      </c>
      <c r="J46" s="54">
        <v>1.4504299999999999E-2</v>
      </c>
      <c r="K46" s="54">
        <v>0.1740516</v>
      </c>
      <c r="L46" s="57">
        <v>0</v>
      </c>
    </row>
    <row r="47" spans="1:12" x14ac:dyDescent="0.3">
      <c r="A47" s="55">
        <v>10010</v>
      </c>
      <c r="B47" s="26">
        <v>0</v>
      </c>
      <c r="C47" s="26">
        <v>6</v>
      </c>
      <c r="D47" s="26" t="s">
        <v>320</v>
      </c>
      <c r="E47" s="59">
        <v>150</v>
      </c>
      <c r="F47" s="59">
        <v>0</v>
      </c>
      <c r="G47" s="59">
        <v>0</v>
      </c>
      <c r="H47" s="56" t="s">
        <v>176</v>
      </c>
      <c r="I47" s="54">
        <v>0</v>
      </c>
      <c r="J47" s="54">
        <v>9.7622500000000001E-2</v>
      </c>
      <c r="K47" s="54">
        <v>0.58573500000000001</v>
      </c>
      <c r="L47" s="57">
        <v>1</v>
      </c>
    </row>
    <row r="48" spans="1:12" x14ac:dyDescent="0.3">
      <c r="A48" s="55">
        <v>10011</v>
      </c>
      <c r="B48" s="26">
        <v>24</v>
      </c>
      <c r="C48" s="26">
        <v>24</v>
      </c>
      <c r="D48" s="26" t="s">
        <v>321</v>
      </c>
      <c r="E48" s="59">
        <v>30</v>
      </c>
      <c r="F48" s="59">
        <v>0</v>
      </c>
      <c r="G48" s="59">
        <v>0</v>
      </c>
      <c r="H48" s="56" t="s">
        <v>176</v>
      </c>
      <c r="I48" s="54">
        <v>0</v>
      </c>
      <c r="J48" s="54">
        <v>3.7100000000000001E-2</v>
      </c>
      <c r="K48" s="54">
        <v>0.89039999999999997</v>
      </c>
      <c r="L48" s="57">
        <v>0</v>
      </c>
    </row>
    <row r="49" spans="1:12" x14ac:dyDescent="0.3">
      <c r="A49" s="55">
        <v>10012</v>
      </c>
      <c r="B49" s="26">
        <v>27</v>
      </c>
      <c r="C49" s="26">
        <v>27</v>
      </c>
      <c r="D49" s="26" t="s">
        <v>322</v>
      </c>
      <c r="E49" s="59">
        <v>0</v>
      </c>
      <c r="F49" s="59">
        <v>0</v>
      </c>
      <c r="G49" s="59">
        <v>0</v>
      </c>
      <c r="H49" s="56" t="s">
        <v>176</v>
      </c>
      <c r="I49" s="54">
        <v>0</v>
      </c>
      <c r="J49" s="54">
        <v>1.5299999999999999E-2</v>
      </c>
      <c r="K49" s="54">
        <v>0.41310000000000002</v>
      </c>
      <c r="L49" s="57">
        <v>1</v>
      </c>
    </row>
    <row r="50" spans="1:12" x14ac:dyDescent="0.3">
      <c r="A50" s="55">
        <v>10013</v>
      </c>
      <c r="B50" s="26">
        <v>21</v>
      </c>
      <c r="C50" s="26">
        <v>21</v>
      </c>
      <c r="D50" s="26" t="s">
        <v>323</v>
      </c>
      <c r="E50" s="59">
        <v>0</v>
      </c>
      <c r="F50" s="59">
        <v>0</v>
      </c>
      <c r="G50" s="59">
        <v>0</v>
      </c>
      <c r="H50" s="56" t="s">
        <v>324</v>
      </c>
      <c r="I50" s="54">
        <v>0</v>
      </c>
      <c r="J50" s="54">
        <v>0</v>
      </c>
      <c r="K50" s="54">
        <v>0</v>
      </c>
      <c r="L50" s="57">
        <v>0</v>
      </c>
    </row>
    <row r="51" spans="1:12" ht="15.6" x14ac:dyDescent="0.3">
      <c r="I51" s="204">
        <f>SUBTOTAL(9, I24:I50)</f>
        <v>24.715653800000002</v>
      </c>
      <c r="K51" s="204">
        <f>SUBTOTAL(9, K24:K50)</f>
        <v>296.82125019999995</v>
      </c>
    </row>
    <row r="54" spans="1:12" ht="15.6" x14ac:dyDescent="0.3">
      <c r="A54" t="s">
        <v>176</v>
      </c>
      <c r="B54" t="s">
        <v>176</v>
      </c>
      <c r="C54" t="s">
        <v>176</v>
      </c>
      <c r="D54" t="s">
        <v>176</v>
      </c>
      <c r="E54" t="s">
        <v>176</v>
      </c>
      <c r="F54" t="s">
        <v>176</v>
      </c>
      <c r="G54" t="s">
        <v>176</v>
      </c>
      <c r="H54" t="s">
        <v>176</v>
      </c>
      <c r="I54" s="66">
        <f>SUBTOTAL(9,I10:I51)</f>
        <v>75.538819599999997</v>
      </c>
      <c r="J54" t="s">
        <v>176</v>
      </c>
      <c r="K54" s="66">
        <f>SUBTOTAL(9,K10:K51)</f>
        <v>1153.9552527999999</v>
      </c>
      <c r="L54" t="s">
        <v>176</v>
      </c>
    </row>
  </sheetData>
  <mergeCells count="1">
    <mergeCell ref="A1:K1"/>
  </mergeCells>
  <conditionalFormatting sqref="A4:A5">
    <cfRule type="expression" dxfId="39" priority="10">
      <formula>$N4=1</formula>
    </cfRule>
  </conditionalFormatting>
  <conditionalFormatting sqref="A6">
    <cfRule type="expression" dxfId="38" priority="7">
      <formula>$O4=1</formula>
    </cfRule>
  </conditionalFormatting>
  <conditionalFormatting sqref="A1:Z2 A3 C3:C5 G3:Z5 H6:Z6 A7:Z1048576">
    <cfRule type="expression" dxfId="37" priority="11">
      <formula>$L1=1</formula>
    </cfRule>
  </conditionalFormatting>
  <conditionalFormatting sqref="B3:B5">
    <cfRule type="expression" dxfId="36" priority="8">
      <formula>$N3=1</formula>
    </cfRule>
  </conditionalFormatting>
  <conditionalFormatting sqref="B6:C6">
    <cfRule type="expression" dxfId="35" priority="5">
      <formula>$O6=1</formula>
    </cfRule>
  </conditionalFormatting>
  <conditionalFormatting sqref="E3:F3 E5:F5">
    <cfRule type="expression" dxfId="34" priority="9">
      <formula>$N3=1</formula>
    </cfRule>
  </conditionalFormatting>
  <conditionalFormatting sqref="E4:F4">
    <cfRule type="expression" dxfId="33" priority="3">
      <formula>$O4=1</formula>
    </cfRule>
  </conditionalFormatting>
  <conditionalFormatting sqref="E6:G6">
    <cfRule type="expression" dxfId="3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9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topLeftCell="A91" zoomScaleNormal="100" workbookViewId="0">
      <selection activeCell="J139" sqref="J139"/>
    </sheetView>
  </sheetViews>
  <sheetFormatPr defaultColWidth="11.44140625" defaultRowHeight="14.4" x14ac:dyDescent="0.3"/>
  <cols>
    <col min="1" max="1" width="36.5546875" customWidth="1"/>
    <col min="2" max="2" width="27.33203125" customWidth="1"/>
    <col min="3" max="3" width="9.5546875" customWidth="1"/>
    <col min="4" max="4" width="12.5546875" bestFit="1" customWidth="1"/>
    <col min="5" max="5" width="15.88671875" bestFit="1" customWidth="1"/>
    <col min="6" max="6" width="15.33203125" bestFit="1" customWidth="1"/>
    <col min="7" max="7" width="13.44140625" bestFit="1" customWidth="1"/>
    <col min="8" max="8" width="11.44140625" bestFit="1" customWidth="1"/>
    <col min="9" max="9" width="11.44140625" customWidth="1"/>
  </cols>
  <sheetData>
    <row r="1" spans="1:10" x14ac:dyDescent="0.3">
      <c r="A1" s="93" t="s">
        <v>68</v>
      </c>
      <c r="B1" s="93" t="s">
        <v>69</v>
      </c>
      <c r="C1" s="93" t="s">
        <v>70</v>
      </c>
      <c r="D1" s="152" t="s">
        <v>71</v>
      </c>
      <c r="E1" s="152" t="s">
        <v>72</v>
      </c>
      <c r="F1" s="152" t="s">
        <v>73</v>
      </c>
      <c r="G1" s="152" t="s">
        <v>74</v>
      </c>
      <c r="H1" s="152" t="s">
        <v>75</v>
      </c>
      <c r="I1" s="93" t="s">
        <v>76</v>
      </c>
    </row>
    <row r="2" spans="1:10" x14ac:dyDescent="0.3">
      <c r="A2" s="95"/>
      <c r="B2" s="69"/>
      <c r="C2" s="69">
        <v>6000</v>
      </c>
      <c r="D2" s="69">
        <v>4.5</v>
      </c>
      <c r="E2" s="69">
        <v>0</v>
      </c>
      <c r="F2" s="69">
        <v>0</v>
      </c>
      <c r="G2" s="69">
        <v>0</v>
      </c>
      <c r="H2" s="69">
        <v>1</v>
      </c>
      <c r="I2" s="72"/>
      <c r="J2" t="s">
        <v>77</v>
      </c>
    </row>
    <row r="3" spans="1:10" x14ac:dyDescent="0.3">
      <c r="A3" s="73" t="s">
        <v>78</v>
      </c>
      <c r="B3" t="s">
        <v>79</v>
      </c>
      <c r="C3">
        <v>4100</v>
      </c>
      <c r="D3">
        <v>4.5</v>
      </c>
      <c r="E3">
        <v>0</v>
      </c>
      <c r="F3">
        <v>0</v>
      </c>
      <c r="G3">
        <v>0</v>
      </c>
      <c r="H3">
        <v>1</v>
      </c>
      <c r="I3" s="74"/>
      <c r="J3" t="s">
        <v>77</v>
      </c>
    </row>
    <row r="4" spans="1:10" x14ac:dyDescent="0.3">
      <c r="A4" s="73" t="s">
        <v>78</v>
      </c>
      <c r="B4" t="s">
        <v>80</v>
      </c>
      <c r="C4">
        <v>4100</v>
      </c>
      <c r="D4">
        <v>4.5</v>
      </c>
      <c r="E4">
        <v>0</v>
      </c>
      <c r="F4">
        <v>50</v>
      </c>
      <c r="G4">
        <v>50</v>
      </c>
      <c r="H4">
        <v>1</v>
      </c>
      <c r="I4" s="74"/>
      <c r="J4" t="s">
        <v>77</v>
      </c>
    </row>
    <row r="5" spans="1:10" x14ac:dyDescent="0.3">
      <c r="A5" s="73" t="s">
        <v>81</v>
      </c>
      <c r="B5" t="s">
        <v>79</v>
      </c>
      <c r="C5">
        <v>4100</v>
      </c>
      <c r="D5">
        <v>4.5</v>
      </c>
      <c r="E5">
        <v>0</v>
      </c>
      <c r="F5">
        <v>0</v>
      </c>
      <c r="G5">
        <v>0</v>
      </c>
      <c r="H5">
        <v>1</v>
      </c>
      <c r="I5" s="74"/>
      <c r="J5" t="s">
        <v>77</v>
      </c>
    </row>
    <row r="6" spans="1:10" x14ac:dyDescent="0.3">
      <c r="A6" s="73" t="s">
        <v>81</v>
      </c>
      <c r="B6" t="s">
        <v>80</v>
      </c>
      <c r="C6">
        <v>4100</v>
      </c>
      <c r="D6">
        <v>4.5</v>
      </c>
      <c r="E6">
        <v>0</v>
      </c>
      <c r="F6">
        <v>50</v>
      </c>
      <c r="G6">
        <v>50</v>
      </c>
      <c r="H6">
        <v>1</v>
      </c>
      <c r="I6" s="74"/>
      <c r="J6" t="s">
        <v>77</v>
      </c>
    </row>
    <row r="7" spans="1:10" x14ac:dyDescent="0.3">
      <c r="A7" s="73" t="s">
        <v>82</v>
      </c>
      <c r="B7" t="s">
        <v>79</v>
      </c>
      <c r="C7">
        <v>2600</v>
      </c>
      <c r="D7">
        <v>4.5</v>
      </c>
      <c r="E7">
        <v>0</v>
      </c>
      <c r="F7">
        <v>0</v>
      </c>
      <c r="G7">
        <v>0</v>
      </c>
      <c r="H7">
        <v>1</v>
      </c>
      <c r="I7" s="74"/>
      <c r="J7" t="s">
        <v>77</v>
      </c>
    </row>
    <row r="8" spans="1:10" x14ac:dyDescent="0.3">
      <c r="A8" s="73" t="s">
        <v>82</v>
      </c>
      <c r="B8" t="s">
        <v>80</v>
      </c>
      <c r="C8">
        <v>2600</v>
      </c>
      <c r="D8">
        <v>4.5</v>
      </c>
      <c r="E8">
        <v>0</v>
      </c>
      <c r="F8">
        <v>50</v>
      </c>
      <c r="G8">
        <v>50</v>
      </c>
      <c r="H8">
        <v>1</v>
      </c>
      <c r="I8" s="74"/>
      <c r="J8" t="s">
        <v>77</v>
      </c>
    </row>
    <row r="9" spans="1:10" x14ac:dyDescent="0.3">
      <c r="A9" s="73" t="s">
        <v>83</v>
      </c>
      <c r="B9" t="s">
        <v>79</v>
      </c>
      <c r="C9">
        <v>2600</v>
      </c>
      <c r="D9">
        <v>4.5</v>
      </c>
      <c r="E9">
        <v>0</v>
      </c>
      <c r="F9">
        <v>0</v>
      </c>
      <c r="G9">
        <v>0</v>
      </c>
      <c r="H9">
        <v>1</v>
      </c>
      <c r="I9" s="74"/>
      <c r="J9" t="s">
        <v>77</v>
      </c>
    </row>
    <row r="10" spans="1:10" x14ac:dyDescent="0.3">
      <c r="A10" s="73" t="s">
        <v>83</v>
      </c>
      <c r="B10" t="s">
        <v>80</v>
      </c>
      <c r="C10">
        <v>2600</v>
      </c>
      <c r="D10">
        <v>4.5</v>
      </c>
      <c r="E10">
        <v>0</v>
      </c>
      <c r="F10">
        <v>50</v>
      </c>
      <c r="G10">
        <v>50</v>
      </c>
      <c r="H10">
        <v>1</v>
      </c>
      <c r="I10" s="74"/>
      <c r="J10" t="s">
        <v>77</v>
      </c>
    </row>
    <row r="11" spans="1:10" x14ac:dyDescent="0.3">
      <c r="A11" s="73" t="s">
        <v>84</v>
      </c>
      <c r="B11" t="s">
        <v>79</v>
      </c>
      <c r="C11">
        <v>2600</v>
      </c>
      <c r="D11">
        <v>4.5</v>
      </c>
      <c r="E11">
        <v>0</v>
      </c>
      <c r="F11">
        <v>0</v>
      </c>
      <c r="G11">
        <v>0</v>
      </c>
      <c r="H11">
        <v>1</v>
      </c>
      <c r="I11" s="74"/>
      <c r="J11" t="s">
        <v>77</v>
      </c>
    </row>
    <row r="12" spans="1:10" x14ac:dyDescent="0.3">
      <c r="A12" s="73" t="s">
        <v>84</v>
      </c>
      <c r="B12" t="s">
        <v>80</v>
      </c>
      <c r="C12">
        <v>2600</v>
      </c>
      <c r="D12">
        <v>4.5</v>
      </c>
      <c r="E12">
        <v>0</v>
      </c>
      <c r="F12">
        <v>50</v>
      </c>
      <c r="G12">
        <v>50</v>
      </c>
      <c r="H12">
        <v>1</v>
      </c>
      <c r="I12" s="74"/>
      <c r="J12" t="s">
        <v>77</v>
      </c>
    </row>
    <row r="13" spans="1:10" x14ac:dyDescent="0.3">
      <c r="A13" s="73" t="s">
        <v>85</v>
      </c>
      <c r="B13" t="s">
        <v>79</v>
      </c>
      <c r="C13">
        <v>4100</v>
      </c>
      <c r="D13">
        <v>4.5</v>
      </c>
      <c r="E13">
        <v>0</v>
      </c>
      <c r="F13">
        <v>0</v>
      </c>
      <c r="G13">
        <v>0</v>
      </c>
      <c r="H13">
        <v>1</v>
      </c>
      <c r="I13" s="74"/>
      <c r="J13" t="s">
        <v>77</v>
      </c>
    </row>
    <row r="14" spans="1:10" x14ac:dyDescent="0.3">
      <c r="A14" s="73" t="s">
        <v>85</v>
      </c>
      <c r="B14" t="s">
        <v>80</v>
      </c>
      <c r="C14">
        <v>4100</v>
      </c>
      <c r="D14">
        <v>4.5</v>
      </c>
      <c r="E14">
        <v>0</v>
      </c>
      <c r="F14">
        <v>50</v>
      </c>
      <c r="G14">
        <v>50</v>
      </c>
      <c r="H14">
        <v>1</v>
      </c>
      <c r="I14" s="74"/>
      <c r="J14" t="s">
        <v>77</v>
      </c>
    </row>
    <row r="15" spans="1:10" x14ac:dyDescent="0.3">
      <c r="A15" s="73" t="s">
        <v>86</v>
      </c>
      <c r="B15" t="s">
        <v>79</v>
      </c>
      <c r="C15">
        <v>4100</v>
      </c>
      <c r="D15">
        <v>4.5</v>
      </c>
      <c r="E15">
        <v>0</v>
      </c>
      <c r="F15">
        <v>0</v>
      </c>
      <c r="G15">
        <v>0</v>
      </c>
      <c r="H15">
        <v>1</v>
      </c>
      <c r="I15" s="74"/>
      <c r="J15" t="s">
        <v>77</v>
      </c>
    </row>
    <row r="16" spans="1:10" x14ac:dyDescent="0.3">
      <c r="A16" s="73" t="s">
        <v>86</v>
      </c>
      <c r="B16" t="s">
        <v>80</v>
      </c>
      <c r="C16">
        <v>4100</v>
      </c>
      <c r="D16">
        <v>4.5</v>
      </c>
      <c r="E16">
        <v>0</v>
      </c>
      <c r="F16">
        <v>50</v>
      </c>
      <c r="G16">
        <v>50</v>
      </c>
      <c r="H16">
        <v>1</v>
      </c>
      <c r="I16" s="74"/>
      <c r="J16" t="s">
        <v>77</v>
      </c>
    </row>
    <row r="17" spans="1:10" x14ac:dyDescent="0.3">
      <c r="A17" t="s">
        <v>87</v>
      </c>
      <c r="B17" t="s">
        <v>79</v>
      </c>
      <c r="C17">
        <v>4100</v>
      </c>
      <c r="D17">
        <v>4.5</v>
      </c>
      <c r="E17">
        <v>0</v>
      </c>
      <c r="F17">
        <v>0</v>
      </c>
      <c r="G17">
        <v>0</v>
      </c>
      <c r="H17">
        <v>1</v>
      </c>
      <c r="I17" s="74"/>
      <c r="J17" t="s">
        <v>77</v>
      </c>
    </row>
    <row r="18" spans="1:10" x14ac:dyDescent="0.3">
      <c r="A18" t="s">
        <v>87</v>
      </c>
      <c r="B18" t="s">
        <v>80</v>
      </c>
      <c r="C18">
        <v>4100</v>
      </c>
      <c r="D18">
        <v>4.5</v>
      </c>
      <c r="E18">
        <v>0</v>
      </c>
      <c r="F18">
        <v>50</v>
      </c>
      <c r="G18">
        <v>50</v>
      </c>
      <c r="H18">
        <v>1</v>
      </c>
      <c r="I18" s="74"/>
      <c r="J18" t="s">
        <v>77</v>
      </c>
    </row>
    <row r="19" spans="1:10" x14ac:dyDescent="0.3">
      <c r="A19" s="73" t="s">
        <v>88</v>
      </c>
      <c r="B19" t="s">
        <v>79</v>
      </c>
      <c r="C19">
        <v>4100</v>
      </c>
      <c r="D19">
        <v>4.5</v>
      </c>
      <c r="E19">
        <v>0</v>
      </c>
      <c r="F19">
        <v>0</v>
      </c>
      <c r="G19">
        <v>0</v>
      </c>
      <c r="H19">
        <v>1</v>
      </c>
      <c r="I19" s="74"/>
      <c r="J19" t="s">
        <v>77</v>
      </c>
    </row>
    <row r="20" spans="1:10" x14ac:dyDescent="0.3">
      <c r="A20" t="s">
        <v>88</v>
      </c>
      <c r="B20" t="s">
        <v>80</v>
      </c>
      <c r="C20">
        <v>4100</v>
      </c>
      <c r="D20">
        <v>4.5</v>
      </c>
      <c r="E20">
        <v>0</v>
      </c>
      <c r="F20">
        <v>50</v>
      </c>
      <c r="G20">
        <v>50</v>
      </c>
      <c r="H20">
        <v>1</v>
      </c>
      <c r="I20" s="74"/>
      <c r="J20" t="s">
        <v>77</v>
      </c>
    </row>
    <row r="21" spans="1:10" x14ac:dyDescent="0.3">
      <c r="A21" s="73" t="s">
        <v>89</v>
      </c>
      <c r="B21" t="s">
        <v>79</v>
      </c>
      <c r="C21">
        <v>2600</v>
      </c>
      <c r="D21">
        <v>4.5</v>
      </c>
      <c r="E21">
        <v>0</v>
      </c>
      <c r="F21">
        <v>0</v>
      </c>
      <c r="G21">
        <v>0</v>
      </c>
      <c r="H21">
        <v>1</v>
      </c>
      <c r="I21" s="74"/>
      <c r="J21" t="s">
        <v>77</v>
      </c>
    </row>
    <row r="22" spans="1:10" x14ac:dyDescent="0.3">
      <c r="A22" t="s">
        <v>89</v>
      </c>
      <c r="B22" t="s">
        <v>80</v>
      </c>
      <c r="C22">
        <v>2600</v>
      </c>
      <c r="D22">
        <v>4.5</v>
      </c>
      <c r="E22">
        <v>0</v>
      </c>
      <c r="F22">
        <v>50</v>
      </c>
      <c r="G22">
        <v>50</v>
      </c>
      <c r="H22">
        <v>1</v>
      </c>
      <c r="I22" s="74"/>
      <c r="J22" t="s">
        <v>77</v>
      </c>
    </row>
    <row r="23" spans="1:10" x14ac:dyDescent="0.3">
      <c r="A23" s="73" t="s">
        <v>90</v>
      </c>
      <c r="B23" t="s">
        <v>79</v>
      </c>
      <c r="C23">
        <v>2600</v>
      </c>
      <c r="D23">
        <v>4.5</v>
      </c>
      <c r="E23">
        <v>0</v>
      </c>
      <c r="F23">
        <v>0</v>
      </c>
      <c r="G23">
        <v>0</v>
      </c>
      <c r="H23">
        <v>1</v>
      </c>
      <c r="I23" s="74"/>
      <c r="J23" t="s">
        <v>77</v>
      </c>
    </row>
    <row r="24" spans="1:10" x14ac:dyDescent="0.3">
      <c r="A24" t="s">
        <v>90</v>
      </c>
      <c r="B24" t="s">
        <v>80</v>
      </c>
      <c r="C24">
        <v>2600</v>
      </c>
      <c r="D24">
        <v>4.5</v>
      </c>
      <c r="E24">
        <v>0</v>
      </c>
      <c r="F24">
        <v>50</v>
      </c>
      <c r="G24">
        <v>50</v>
      </c>
      <c r="H24">
        <v>1</v>
      </c>
      <c r="I24" s="74"/>
      <c r="J24" t="s">
        <v>77</v>
      </c>
    </row>
    <row r="25" spans="1:10" x14ac:dyDescent="0.3">
      <c r="A25" s="73" t="s">
        <v>91</v>
      </c>
      <c r="B25" t="s">
        <v>79</v>
      </c>
      <c r="C25">
        <v>4100</v>
      </c>
      <c r="D25">
        <v>4.5</v>
      </c>
      <c r="E25">
        <v>0</v>
      </c>
      <c r="F25">
        <v>0</v>
      </c>
      <c r="G25">
        <v>0</v>
      </c>
      <c r="H25">
        <v>1</v>
      </c>
      <c r="I25" s="74"/>
      <c r="J25" t="s">
        <v>77</v>
      </c>
    </row>
    <row r="26" spans="1:10" x14ac:dyDescent="0.3">
      <c r="A26" t="s">
        <v>91</v>
      </c>
      <c r="B26" t="s">
        <v>80</v>
      </c>
      <c r="C26">
        <v>4100</v>
      </c>
      <c r="D26">
        <v>4.5</v>
      </c>
      <c r="E26">
        <v>0</v>
      </c>
      <c r="F26">
        <v>50</v>
      </c>
      <c r="G26">
        <v>50</v>
      </c>
      <c r="H26">
        <v>1</v>
      </c>
      <c r="I26" s="74"/>
      <c r="J26" t="s">
        <v>77</v>
      </c>
    </row>
    <row r="27" spans="1:10" x14ac:dyDescent="0.3">
      <c r="A27" s="73" t="s">
        <v>92</v>
      </c>
      <c r="B27" t="s">
        <v>79</v>
      </c>
      <c r="C27">
        <v>4100</v>
      </c>
      <c r="D27">
        <v>4.5</v>
      </c>
      <c r="E27">
        <v>0</v>
      </c>
      <c r="F27">
        <v>0</v>
      </c>
      <c r="G27">
        <v>0</v>
      </c>
      <c r="H27">
        <v>1</v>
      </c>
      <c r="I27" s="74"/>
      <c r="J27" t="s">
        <v>77</v>
      </c>
    </row>
    <row r="28" spans="1:10" x14ac:dyDescent="0.3">
      <c r="A28" t="s">
        <v>92</v>
      </c>
      <c r="B28" t="s">
        <v>80</v>
      </c>
      <c r="C28">
        <v>4100</v>
      </c>
      <c r="D28">
        <v>4.5</v>
      </c>
      <c r="E28">
        <v>0</v>
      </c>
      <c r="F28">
        <v>50</v>
      </c>
      <c r="G28">
        <v>50</v>
      </c>
      <c r="H28">
        <v>1</v>
      </c>
      <c r="I28" s="74"/>
      <c r="J28" t="s">
        <v>77</v>
      </c>
    </row>
    <row r="29" spans="1:10" x14ac:dyDescent="0.3">
      <c r="A29" s="73" t="s">
        <v>93</v>
      </c>
      <c r="B29" t="s">
        <v>79</v>
      </c>
      <c r="C29">
        <v>4100</v>
      </c>
      <c r="D29">
        <v>4.5</v>
      </c>
      <c r="E29">
        <v>0</v>
      </c>
      <c r="F29">
        <v>0</v>
      </c>
      <c r="G29">
        <v>0</v>
      </c>
      <c r="H29">
        <v>1</v>
      </c>
      <c r="I29" s="74"/>
      <c r="J29" t="s">
        <v>77</v>
      </c>
    </row>
    <row r="30" spans="1:10" x14ac:dyDescent="0.3">
      <c r="A30" s="73" t="s">
        <v>93</v>
      </c>
      <c r="B30" t="s">
        <v>80</v>
      </c>
      <c r="C30">
        <v>4100</v>
      </c>
      <c r="D30">
        <v>4.5</v>
      </c>
      <c r="E30">
        <v>0</v>
      </c>
      <c r="F30">
        <v>50</v>
      </c>
      <c r="G30">
        <v>50</v>
      </c>
      <c r="H30">
        <v>1</v>
      </c>
      <c r="I30" s="74"/>
      <c r="J30" t="s">
        <v>77</v>
      </c>
    </row>
    <row r="31" spans="1:10" x14ac:dyDescent="0.3">
      <c r="A31" s="73" t="s">
        <v>94</v>
      </c>
      <c r="B31" t="s">
        <v>79</v>
      </c>
      <c r="C31">
        <v>4100</v>
      </c>
      <c r="D31">
        <v>4.5</v>
      </c>
      <c r="E31">
        <v>0</v>
      </c>
      <c r="F31">
        <v>0</v>
      </c>
      <c r="G31">
        <v>0</v>
      </c>
      <c r="H31">
        <v>1</v>
      </c>
      <c r="I31" s="74"/>
      <c r="J31" t="s">
        <v>77</v>
      </c>
    </row>
    <row r="32" spans="1:10" x14ac:dyDescent="0.3">
      <c r="A32" s="73" t="s">
        <v>94</v>
      </c>
      <c r="B32" t="s">
        <v>80</v>
      </c>
      <c r="C32">
        <v>4100</v>
      </c>
      <c r="D32">
        <v>4.5</v>
      </c>
      <c r="E32">
        <v>0</v>
      </c>
      <c r="F32">
        <v>50</v>
      </c>
      <c r="G32">
        <v>50</v>
      </c>
      <c r="H32">
        <v>1</v>
      </c>
      <c r="I32" s="74"/>
      <c r="J32" t="s">
        <v>77</v>
      </c>
    </row>
    <row r="33" spans="1:10" x14ac:dyDescent="0.3">
      <c r="A33" s="73" t="s">
        <v>95</v>
      </c>
      <c r="B33" t="s">
        <v>79</v>
      </c>
      <c r="C33">
        <v>4100</v>
      </c>
      <c r="D33">
        <v>4.5</v>
      </c>
      <c r="E33">
        <v>0</v>
      </c>
      <c r="F33">
        <v>0</v>
      </c>
      <c r="G33">
        <v>0</v>
      </c>
      <c r="H33">
        <v>1</v>
      </c>
      <c r="I33" s="74"/>
      <c r="J33" t="s">
        <v>77</v>
      </c>
    </row>
    <row r="34" spans="1:10" x14ac:dyDescent="0.3">
      <c r="A34" s="73" t="s">
        <v>95</v>
      </c>
      <c r="B34" t="s">
        <v>80</v>
      </c>
      <c r="C34">
        <v>4100</v>
      </c>
      <c r="D34">
        <v>4.5</v>
      </c>
      <c r="E34">
        <v>0</v>
      </c>
      <c r="F34">
        <v>50</v>
      </c>
      <c r="G34">
        <v>50</v>
      </c>
      <c r="H34">
        <v>1</v>
      </c>
      <c r="I34" s="74"/>
      <c r="J34" t="s">
        <v>77</v>
      </c>
    </row>
    <row r="35" spans="1:10" x14ac:dyDescent="0.3">
      <c r="A35" s="73" t="s">
        <v>96</v>
      </c>
      <c r="B35" t="s">
        <v>79</v>
      </c>
      <c r="C35">
        <v>4100</v>
      </c>
      <c r="D35">
        <v>4.5</v>
      </c>
      <c r="E35">
        <v>0</v>
      </c>
      <c r="F35">
        <v>0</v>
      </c>
      <c r="G35">
        <v>0</v>
      </c>
      <c r="H35">
        <v>1</v>
      </c>
      <c r="I35" s="74"/>
      <c r="J35" t="s">
        <v>77</v>
      </c>
    </row>
    <row r="36" spans="1:10" x14ac:dyDescent="0.3">
      <c r="A36" s="73" t="s">
        <v>96</v>
      </c>
      <c r="B36" t="s">
        <v>80</v>
      </c>
      <c r="C36">
        <v>4100</v>
      </c>
      <c r="D36">
        <v>4.5</v>
      </c>
      <c r="E36">
        <v>0</v>
      </c>
      <c r="F36">
        <v>50</v>
      </c>
      <c r="G36">
        <v>50</v>
      </c>
      <c r="H36">
        <v>1</v>
      </c>
      <c r="I36" s="74"/>
      <c r="J36" t="s">
        <v>77</v>
      </c>
    </row>
    <row r="37" spans="1:10" x14ac:dyDescent="0.3">
      <c r="A37" s="73" t="s">
        <v>97</v>
      </c>
      <c r="B37" t="s">
        <v>79</v>
      </c>
      <c r="C37">
        <v>2600</v>
      </c>
      <c r="D37">
        <v>4.5</v>
      </c>
      <c r="E37">
        <v>0</v>
      </c>
      <c r="F37">
        <v>0</v>
      </c>
      <c r="G37">
        <v>0</v>
      </c>
      <c r="H37">
        <v>1</v>
      </c>
      <c r="I37" s="74"/>
      <c r="J37" t="s">
        <v>77</v>
      </c>
    </row>
    <row r="38" spans="1:10" x14ac:dyDescent="0.3">
      <c r="A38" s="73" t="s">
        <v>97</v>
      </c>
      <c r="B38" t="s">
        <v>80</v>
      </c>
      <c r="C38">
        <v>2600</v>
      </c>
      <c r="D38">
        <v>4.5</v>
      </c>
      <c r="E38">
        <v>0</v>
      </c>
      <c r="F38">
        <v>50</v>
      </c>
      <c r="G38">
        <v>50</v>
      </c>
      <c r="H38">
        <v>1</v>
      </c>
      <c r="I38" s="74"/>
      <c r="J38" t="s">
        <v>77</v>
      </c>
    </row>
    <row r="39" spans="1:10" x14ac:dyDescent="0.3">
      <c r="A39" s="73" t="s">
        <v>98</v>
      </c>
      <c r="B39" t="s">
        <v>79</v>
      </c>
      <c r="C39">
        <v>2600</v>
      </c>
      <c r="D39">
        <v>4.5</v>
      </c>
      <c r="E39">
        <v>0</v>
      </c>
      <c r="F39">
        <v>0</v>
      </c>
      <c r="G39">
        <v>0</v>
      </c>
      <c r="H39">
        <v>1</v>
      </c>
      <c r="I39" s="74"/>
      <c r="J39" t="s">
        <v>77</v>
      </c>
    </row>
    <row r="40" spans="1:10" x14ac:dyDescent="0.3">
      <c r="A40" s="73" t="s">
        <v>98</v>
      </c>
      <c r="B40" t="s">
        <v>80</v>
      </c>
      <c r="C40">
        <v>2600</v>
      </c>
      <c r="D40">
        <v>4.5</v>
      </c>
      <c r="E40">
        <v>0</v>
      </c>
      <c r="F40">
        <v>50</v>
      </c>
      <c r="G40">
        <v>50</v>
      </c>
      <c r="H40">
        <v>1</v>
      </c>
      <c r="I40" s="74"/>
      <c r="J40" t="s">
        <v>77</v>
      </c>
    </row>
    <row r="41" spans="1:10" x14ac:dyDescent="0.3">
      <c r="A41" s="73" t="s">
        <v>99</v>
      </c>
      <c r="B41" t="s">
        <v>79</v>
      </c>
      <c r="C41">
        <v>2600</v>
      </c>
      <c r="D41">
        <v>4.5</v>
      </c>
      <c r="E41">
        <v>0</v>
      </c>
      <c r="F41">
        <v>0</v>
      </c>
      <c r="G41">
        <v>0</v>
      </c>
      <c r="H41">
        <v>1</v>
      </c>
      <c r="I41" s="74"/>
      <c r="J41" t="s">
        <v>77</v>
      </c>
    </row>
    <row r="42" spans="1:10" x14ac:dyDescent="0.3">
      <c r="A42" s="73" t="s">
        <v>99</v>
      </c>
      <c r="B42" t="s">
        <v>80</v>
      </c>
      <c r="C42">
        <v>2600</v>
      </c>
      <c r="D42">
        <v>4.5</v>
      </c>
      <c r="E42">
        <v>0</v>
      </c>
      <c r="F42">
        <v>50</v>
      </c>
      <c r="G42">
        <v>50</v>
      </c>
      <c r="H42">
        <v>1</v>
      </c>
      <c r="I42" s="74"/>
      <c r="J42" t="s">
        <v>77</v>
      </c>
    </row>
    <row r="43" spans="1:10" x14ac:dyDescent="0.3">
      <c r="A43" s="73" t="s">
        <v>100</v>
      </c>
      <c r="B43" t="s">
        <v>79</v>
      </c>
      <c r="C43">
        <v>2600</v>
      </c>
      <c r="D43">
        <v>4.5</v>
      </c>
      <c r="E43">
        <v>0</v>
      </c>
      <c r="F43">
        <v>0</v>
      </c>
      <c r="G43">
        <v>0</v>
      </c>
      <c r="H43">
        <v>1</v>
      </c>
      <c r="I43" s="74"/>
      <c r="J43" t="s">
        <v>77</v>
      </c>
    </row>
    <row r="44" spans="1:10" x14ac:dyDescent="0.3">
      <c r="A44" t="s">
        <v>100</v>
      </c>
      <c r="B44" t="s">
        <v>80</v>
      </c>
      <c r="C44">
        <v>2600</v>
      </c>
      <c r="D44">
        <v>4.5</v>
      </c>
      <c r="E44">
        <v>0</v>
      </c>
      <c r="F44">
        <v>50</v>
      </c>
      <c r="G44">
        <v>50</v>
      </c>
      <c r="H44">
        <v>1</v>
      </c>
      <c r="I44" s="74"/>
      <c r="J44" t="s">
        <v>77</v>
      </c>
    </row>
    <row r="45" spans="1:10" x14ac:dyDescent="0.3">
      <c r="A45" t="s">
        <v>101</v>
      </c>
      <c r="B45" t="s">
        <v>79</v>
      </c>
      <c r="C45">
        <v>2600</v>
      </c>
      <c r="D45">
        <v>4.5</v>
      </c>
      <c r="E45">
        <v>0</v>
      </c>
      <c r="F45">
        <v>0</v>
      </c>
      <c r="G45">
        <v>0</v>
      </c>
      <c r="H45">
        <v>1</v>
      </c>
      <c r="I45" s="74"/>
      <c r="J45" t="s">
        <v>77</v>
      </c>
    </row>
    <row r="46" spans="1:10" x14ac:dyDescent="0.3">
      <c r="A46" t="s">
        <v>101</v>
      </c>
      <c r="B46" t="s">
        <v>80</v>
      </c>
      <c r="C46">
        <v>2600</v>
      </c>
      <c r="D46">
        <v>4.5</v>
      </c>
      <c r="E46">
        <v>0</v>
      </c>
      <c r="F46">
        <v>50</v>
      </c>
      <c r="G46">
        <v>50</v>
      </c>
      <c r="H46">
        <v>1</v>
      </c>
      <c r="I46" s="74"/>
      <c r="J46" t="s">
        <v>77</v>
      </c>
    </row>
    <row r="47" spans="1:10" x14ac:dyDescent="0.3">
      <c r="A47" t="s">
        <v>102</v>
      </c>
      <c r="B47" t="s">
        <v>79</v>
      </c>
      <c r="C47">
        <v>6000</v>
      </c>
      <c r="D47">
        <v>4.5</v>
      </c>
      <c r="E47">
        <v>0</v>
      </c>
      <c r="F47">
        <v>0</v>
      </c>
      <c r="G47">
        <v>0</v>
      </c>
      <c r="H47">
        <v>1</v>
      </c>
      <c r="I47" s="74"/>
      <c r="J47" t="s">
        <v>77</v>
      </c>
    </row>
    <row r="48" spans="1:10" x14ac:dyDescent="0.3">
      <c r="A48" t="s">
        <v>102</v>
      </c>
      <c r="B48" t="s">
        <v>80</v>
      </c>
      <c r="C48">
        <v>6000</v>
      </c>
      <c r="D48">
        <v>4.5</v>
      </c>
      <c r="E48">
        <v>0</v>
      </c>
      <c r="F48">
        <v>50</v>
      </c>
      <c r="G48">
        <v>50</v>
      </c>
      <c r="H48">
        <v>1</v>
      </c>
      <c r="I48" s="74"/>
      <c r="J48" t="s">
        <v>77</v>
      </c>
    </row>
    <row r="49" spans="1:10" x14ac:dyDescent="0.3">
      <c r="A49" t="s">
        <v>103</v>
      </c>
      <c r="B49" t="s">
        <v>79</v>
      </c>
      <c r="C49">
        <v>6000</v>
      </c>
      <c r="D49">
        <v>4.5</v>
      </c>
      <c r="E49">
        <v>0</v>
      </c>
      <c r="F49">
        <v>0</v>
      </c>
      <c r="G49">
        <v>0</v>
      </c>
      <c r="H49">
        <v>1</v>
      </c>
      <c r="I49" s="74"/>
      <c r="J49" t="s">
        <v>77</v>
      </c>
    </row>
    <row r="50" spans="1:10" x14ac:dyDescent="0.3">
      <c r="A50" t="s">
        <v>103</v>
      </c>
      <c r="B50" t="s">
        <v>80</v>
      </c>
      <c r="C50">
        <v>6000</v>
      </c>
      <c r="D50">
        <v>4.5</v>
      </c>
      <c r="E50">
        <v>0</v>
      </c>
      <c r="F50">
        <v>50</v>
      </c>
      <c r="G50">
        <v>50</v>
      </c>
      <c r="H50">
        <v>1</v>
      </c>
      <c r="I50" s="74"/>
      <c r="J50" t="s">
        <v>77</v>
      </c>
    </row>
    <row r="51" spans="1:10" x14ac:dyDescent="0.3">
      <c r="A51" t="s">
        <v>104</v>
      </c>
      <c r="B51" t="s">
        <v>79</v>
      </c>
      <c r="C51">
        <v>6000</v>
      </c>
      <c r="D51">
        <v>4.5</v>
      </c>
      <c r="E51">
        <v>0</v>
      </c>
      <c r="F51">
        <v>0</v>
      </c>
      <c r="G51">
        <v>0</v>
      </c>
      <c r="H51">
        <v>1</v>
      </c>
      <c r="I51" s="74"/>
      <c r="J51" t="s">
        <v>77</v>
      </c>
    </row>
    <row r="52" spans="1:10" x14ac:dyDescent="0.3">
      <c r="A52" t="s">
        <v>104</v>
      </c>
      <c r="B52" t="s">
        <v>80</v>
      </c>
      <c r="C52">
        <v>6000</v>
      </c>
      <c r="D52">
        <v>4.5</v>
      </c>
      <c r="E52">
        <v>0</v>
      </c>
      <c r="F52">
        <v>50</v>
      </c>
      <c r="G52">
        <v>50</v>
      </c>
      <c r="H52">
        <v>1</v>
      </c>
      <c r="I52" s="74"/>
      <c r="J52" t="s">
        <v>77</v>
      </c>
    </row>
    <row r="53" spans="1:10" x14ac:dyDescent="0.3">
      <c r="A53" t="s">
        <v>105</v>
      </c>
      <c r="B53" t="s">
        <v>79</v>
      </c>
      <c r="C53">
        <v>6000</v>
      </c>
      <c r="D53">
        <v>4.5</v>
      </c>
      <c r="E53">
        <v>0</v>
      </c>
      <c r="F53">
        <v>0</v>
      </c>
      <c r="G53">
        <v>0</v>
      </c>
      <c r="H53">
        <v>1</v>
      </c>
      <c r="I53" s="74"/>
      <c r="J53" t="s">
        <v>77</v>
      </c>
    </row>
    <row r="54" spans="1:10" x14ac:dyDescent="0.3">
      <c r="A54" t="s">
        <v>105</v>
      </c>
      <c r="B54" t="s">
        <v>80</v>
      </c>
      <c r="C54">
        <v>6000</v>
      </c>
      <c r="D54">
        <v>4.5</v>
      </c>
      <c r="E54">
        <v>0</v>
      </c>
      <c r="F54">
        <v>50</v>
      </c>
      <c r="G54">
        <v>50</v>
      </c>
      <c r="H54">
        <v>1</v>
      </c>
      <c r="I54" s="74"/>
      <c r="J54" t="s">
        <v>77</v>
      </c>
    </row>
    <row r="55" spans="1:10" x14ac:dyDescent="0.3">
      <c r="A55" t="s">
        <v>106</v>
      </c>
      <c r="B55" t="s">
        <v>79</v>
      </c>
      <c r="C55">
        <v>6000</v>
      </c>
      <c r="D55">
        <v>4.5</v>
      </c>
      <c r="E55">
        <v>0</v>
      </c>
      <c r="F55">
        <v>0</v>
      </c>
      <c r="G55">
        <v>0</v>
      </c>
      <c r="H55">
        <v>1</v>
      </c>
      <c r="I55" s="74"/>
      <c r="J55" t="s">
        <v>77</v>
      </c>
    </row>
    <row r="56" spans="1:10" x14ac:dyDescent="0.3">
      <c r="A56" t="s">
        <v>106</v>
      </c>
      <c r="B56" t="s">
        <v>80</v>
      </c>
      <c r="C56">
        <v>6000</v>
      </c>
      <c r="D56">
        <v>4.5</v>
      </c>
      <c r="E56">
        <v>0</v>
      </c>
      <c r="F56">
        <v>50</v>
      </c>
      <c r="G56">
        <v>50</v>
      </c>
      <c r="H56">
        <v>1</v>
      </c>
      <c r="I56" s="74"/>
      <c r="J56" t="s">
        <v>77</v>
      </c>
    </row>
    <row r="57" spans="1:10" x14ac:dyDescent="0.3">
      <c r="A57" t="s">
        <v>107</v>
      </c>
      <c r="B57" t="s">
        <v>79</v>
      </c>
      <c r="C57">
        <v>6000</v>
      </c>
      <c r="D57">
        <v>4.5</v>
      </c>
      <c r="E57">
        <v>0</v>
      </c>
      <c r="F57">
        <v>0</v>
      </c>
      <c r="G57">
        <v>0</v>
      </c>
      <c r="H57">
        <v>1</v>
      </c>
      <c r="I57" s="74"/>
      <c r="J57" t="s">
        <v>77</v>
      </c>
    </row>
    <row r="58" spans="1:10" x14ac:dyDescent="0.3">
      <c r="A58" t="s">
        <v>107</v>
      </c>
      <c r="B58" t="s">
        <v>80</v>
      </c>
      <c r="C58">
        <v>6000</v>
      </c>
      <c r="D58">
        <v>4.5</v>
      </c>
      <c r="E58">
        <v>0</v>
      </c>
      <c r="F58">
        <v>50</v>
      </c>
      <c r="G58">
        <v>50</v>
      </c>
      <c r="H58">
        <v>1</v>
      </c>
      <c r="I58" s="74"/>
      <c r="J58" t="s">
        <v>77</v>
      </c>
    </row>
    <row r="59" spans="1:10" x14ac:dyDescent="0.3">
      <c r="A59" t="s">
        <v>108</v>
      </c>
      <c r="B59" t="s">
        <v>79</v>
      </c>
      <c r="C59">
        <v>6000</v>
      </c>
      <c r="D59">
        <v>4.5</v>
      </c>
      <c r="E59">
        <v>0</v>
      </c>
      <c r="F59">
        <v>0</v>
      </c>
      <c r="G59">
        <v>0</v>
      </c>
      <c r="H59">
        <v>1</v>
      </c>
      <c r="I59" s="74"/>
      <c r="J59" t="s">
        <v>77</v>
      </c>
    </row>
    <row r="60" spans="1:10" x14ac:dyDescent="0.3">
      <c r="A60" t="s">
        <v>108</v>
      </c>
      <c r="B60" t="s">
        <v>80</v>
      </c>
      <c r="C60">
        <v>6000</v>
      </c>
      <c r="D60">
        <v>4.5</v>
      </c>
      <c r="E60">
        <v>0</v>
      </c>
      <c r="F60">
        <v>50</v>
      </c>
      <c r="G60">
        <v>50</v>
      </c>
      <c r="H60">
        <v>1</v>
      </c>
      <c r="I60" s="74"/>
      <c r="J60" t="s">
        <v>77</v>
      </c>
    </row>
    <row r="61" spans="1:10" x14ac:dyDescent="0.3">
      <c r="A61" t="s">
        <v>109</v>
      </c>
      <c r="B61" t="s">
        <v>79</v>
      </c>
      <c r="C61">
        <v>6000</v>
      </c>
      <c r="D61">
        <v>4.5</v>
      </c>
      <c r="E61">
        <v>0</v>
      </c>
      <c r="F61">
        <v>0</v>
      </c>
      <c r="G61">
        <v>0</v>
      </c>
      <c r="H61">
        <v>1</v>
      </c>
      <c r="I61" s="74"/>
      <c r="J61" t="s">
        <v>77</v>
      </c>
    </row>
    <row r="62" spans="1:10" x14ac:dyDescent="0.3">
      <c r="A62" t="s">
        <v>109</v>
      </c>
      <c r="B62" t="s">
        <v>80</v>
      </c>
      <c r="C62">
        <v>6000</v>
      </c>
      <c r="D62">
        <v>4.5</v>
      </c>
      <c r="E62">
        <v>0</v>
      </c>
      <c r="F62">
        <v>50</v>
      </c>
      <c r="G62">
        <v>50</v>
      </c>
      <c r="H62">
        <v>1</v>
      </c>
      <c r="I62" s="74"/>
      <c r="J62" t="s">
        <v>77</v>
      </c>
    </row>
    <row r="63" spans="1:10" x14ac:dyDescent="0.3">
      <c r="A63" t="s">
        <v>110</v>
      </c>
      <c r="B63" t="s">
        <v>79</v>
      </c>
      <c r="C63">
        <v>6000</v>
      </c>
      <c r="D63">
        <v>4.5</v>
      </c>
      <c r="E63">
        <v>0</v>
      </c>
      <c r="F63">
        <v>0</v>
      </c>
      <c r="G63">
        <v>0</v>
      </c>
      <c r="H63">
        <v>1</v>
      </c>
      <c r="I63" s="74"/>
      <c r="J63" t="s">
        <v>77</v>
      </c>
    </row>
    <row r="64" spans="1:10" x14ac:dyDescent="0.3">
      <c r="A64" t="s">
        <v>110</v>
      </c>
      <c r="B64" t="s">
        <v>80</v>
      </c>
      <c r="C64">
        <v>6000</v>
      </c>
      <c r="D64">
        <v>4.5</v>
      </c>
      <c r="E64">
        <v>0</v>
      </c>
      <c r="F64">
        <v>50</v>
      </c>
      <c r="G64">
        <v>50</v>
      </c>
      <c r="H64">
        <v>1</v>
      </c>
      <c r="I64" s="74"/>
      <c r="J64" t="s">
        <v>77</v>
      </c>
    </row>
    <row r="65" spans="1:10" x14ac:dyDescent="0.3">
      <c r="A65" t="s">
        <v>111</v>
      </c>
      <c r="B65" t="s">
        <v>79</v>
      </c>
      <c r="C65">
        <v>6000</v>
      </c>
      <c r="D65">
        <v>4.5</v>
      </c>
      <c r="E65">
        <v>0</v>
      </c>
      <c r="F65">
        <v>0</v>
      </c>
      <c r="G65">
        <v>0</v>
      </c>
      <c r="H65">
        <v>1</v>
      </c>
      <c r="I65" s="74"/>
      <c r="J65" t="s">
        <v>77</v>
      </c>
    </row>
    <row r="66" spans="1:10" x14ac:dyDescent="0.3">
      <c r="A66" t="s">
        <v>111</v>
      </c>
      <c r="B66" t="s">
        <v>80</v>
      </c>
      <c r="C66">
        <v>6000</v>
      </c>
      <c r="D66">
        <v>4.5</v>
      </c>
      <c r="E66">
        <v>0</v>
      </c>
      <c r="F66">
        <v>50</v>
      </c>
      <c r="G66">
        <v>50</v>
      </c>
      <c r="H66">
        <v>1</v>
      </c>
      <c r="I66" s="74"/>
      <c r="J66" t="s">
        <v>77</v>
      </c>
    </row>
    <row r="67" spans="1:10" x14ac:dyDescent="0.3">
      <c r="A67" t="s">
        <v>112</v>
      </c>
      <c r="B67" t="s">
        <v>79</v>
      </c>
      <c r="C67">
        <v>6000</v>
      </c>
      <c r="D67">
        <v>4.5</v>
      </c>
      <c r="E67">
        <v>0</v>
      </c>
      <c r="F67">
        <v>0</v>
      </c>
      <c r="G67">
        <v>0</v>
      </c>
      <c r="H67">
        <v>1</v>
      </c>
      <c r="I67" s="74"/>
      <c r="J67" t="s">
        <v>77</v>
      </c>
    </row>
    <row r="68" spans="1:10" x14ac:dyDescent="0.3">
      <c r="A68" t="s">
        <v>112</v>
      </c>
      <c r="B68" t="s">
        <v>80</v>
      </c>
      <c r="C68">
        <v>6000</v>
      </c>
      <c r="D68">
        <v>4.5</v>
      </c>
      <c r="E68">
        <v>0</v>
      </c>
      <c r="F68">
        <v>50</v>
      </c>
      <c r="G68">
        <v>50</v>
      </c>
      <c r="H68">
        <v>1</v>
      </c>
      <c r="I68" s="74"/>
      <c r="J68" t="s">
        <v>77</v>
      </c>
    </row>
    <row r="69" spans="1:10" x14ac:dyDescent="0.3">
      <c r="A69" t="s">
        <v>113</v>
      </c>
      <c r="B69" t="s">
        <v>79</v>
      </c>
      <c r="C69">
        <v>6000</v>
      </c>
      <c r="D69">
        <v>4.5</v>
      </c>
      <c r="E69">
        <v>0</v>
      </c>
      <c r="F69">
        <v>0</v>
      </c>
      <c r="G69">
        <v>0</v>
      </c>
      <c r="H69">
        <v>1</v>
      </c>
      <c r="I69" s="74"/>
      <c r="J69" t="s">
        <v>77</v>
      </c>
    </row>
    <row r="70" spans="1:10" x14ac:dyDescent="0.3">
      <c r="A70" t="s">
        <v>113</v>
      </c>
      <c r="B70" t="s">
        <v>80</v>
      </c>
      <c r="C70">
        <v>6000</v>
      </c>
      <c r="D70">
        <v>4.5</v>
      </c>
      <c r="E70">
        <v>0</v>
      </c>
      <c r="F70">
        <v>50</v>
      </c>
      <c r="G70">
        <v>50</v>
      </c>
      <c r="H70">
        <v>1</v>
      </c>
      <c r="I70" s="74"/>
      <c r="J70" t="s">
        <v>77</v>
      </c>
    </row>
    <row r="71" spans="1:10" x14ac:dyDescent="0.3">
      <c r="A71" t="s">
        <v>114</v>
      </c>
      <c r="B71" t="s">
        <v>79</v>
      </c>
      <c r="C71">
        <v>6000</v>
      </c>
      <c r="D71">
        <v>4.5</v>
      </c>
      <c r="E71">
        <v>0</v>
      </c>
      <c r="F71">
        <v>0</v>
      </c>
      <c r="G71">
        <v>0</v>
      </c>
      <c r="H71">
        <v>1</v>
      </c>
      <c r="I71" s="74"/>
      <c r="J71" t="s">
        <v>77</v>
      </c>
    </row>
    <row r="72" spans="1:10" x14ac:dyDescent="0.3">
      <c r="A72" t="s">
        <v>114</v>
      </c>
      <c r="B72" t="s">
        <v>80</v>
      </c>
      <c r="C72">
        <v>6000</v>
      </c>
      <c r="D72">
        <v>4.5</v>
      </c>
      <c r="E72">
        <v>0</v>
      </c>
      <c r="F72">
        <v>50</v>
      </c>
      <c r="G72">
        <v>50</v>
      </c>
      <c r="H72">
        <v>1</v>
      </c>
      <c r="I72" s="74"/>
      <c r="J72" t="s">
        <v>77</v>
      </c>
    </row>
    <row r="73" spans="1:10" x14ac:dyDescent="0.3">
      <c r="A73" t="s">
        <v>115</v>
      </c>
      <c r="B73" t="s">
        <v>79</v>
      </c>
      <c r="C73">
        <v>6000</v>
      </c>
      <c r="D73">
        <v>4.5</v>
      </c>
      <c r="E73">
        <v>0</v>
      </c>
      <c r="F73">
        <v>0</v>
      </c>
      <c r="G73">
        <v>0</v>
      </c>
      <c r="H73">
        <v>1</v>
      </c>
      <c r="I73" s="74"/>
      <c r="J73" t="s">
        <v>77</v>
      </c>
    </row>
    <row r="74" spans="1:10" x14ac:dyDescent="0.3">
      <c r="A74" t="s">
        <v>115</v>
      </c>
      <c r="B74" t="s">
        <v>80</v>
      </c>
      <c r="C74">
        <v>6000</v>
      </c>
      <c r="D74">
        <v>4.5</v>
      </c>
      <c r="E74">
        <v>0</v>
      </c>
      <c r="F74">
        <v>50</v>
      </c>
      <c r="G74">
        <v>50</v>
      </c>
      <c r="H74">
        <v>1</v>
      </c>
      <c r="I74" s="74"/>
      <c r="J74" t="s">
        <v>77</v>
      </c>
    </row>
    <row r="75" spans="1:10" x14ac:dyDescent="0.3">
      <c r="A75" t="s">
        <v>116</v>
      </c>
      <c r="B75" t="s">
        <v>79</v>
      </c>
      <c r="C75">
        <v>6000</v>
      </c>
      <c r="D75">
        <v>4.5</v>
      </c>
      <c r="E75">
        <v>0</v>
      </c>
      <c r="F75">
        <v>0</v>
      </c>
      <c r="G75">
        <v>0</v>
      </c>
      <c r="H75">
        <v>1</v>
      </c>
      <c r="I75" s="74"/>
      <c r="J75" t="s">
        <v>77</v>
      </c>
    </row>
    <row r="76" spans="1:10" x14ac:dyDescent="0.3">
      <c r="A76" t="s">
        <v>116</v>
      </c>
      <c r="B76" t="s">
        <v>80</v>
      </c>
      <c r="C76">
        <v>6000</v>
      </c>
      <c r="D76">
        <v>4.5</v>
      </c>
      <c r="E76">
        <v>0</v>
      </c>
      <c r="F76">
        <v>50</v>
      </c>
      <c r="G76">
        <v>50</v>
      </c>
      <c r="H76">
        <v>1</v>
      </c>
      <c r="I76" s="74"/>
      <c r="J76" t="s">
        <v>77</v>
      </c>
    </row>
    <row r="77" spans="1:10" x14ac:dyDescent="0.3">
      <c r="A77" t="s">
        <v>117</v>
      </c>
      <c r="B77" t="s">
        <v>79</v>
      </c>
      <c r="C77">
        <v>6000</v>
      </c>
      <c r="D77">
        <v>4.5</v>
      </c>
      <c r="E77">
        <v>0</v>
      </c>
      <c r="F77">
        <v>0</v>
      </c>
      <c r="G77">
        <v>0</v>
      </c>
      <c r="H77">
        <v>1</v>
      </c>
      <c r="I77" s="74"/>
      <c r="J77" t="s">
        <v>77</v>
      </c>
    </row>
    <row r="78" spans="1:10" x14ac:dyDescent="0.3">
      <c r="A78" t="s">
        <v>117</v>
      </c>
      <c r="B78" t="s">
        <v>80</v>
      </c>
      <c r="C78">
        <v>6000</v>
      </c>
      <c r="D78">
        <v>4.5</v>
      </c>
      <c r="E78">
        <v>0</v>
      </c>
      <c r="F78">
        <v>50</v>
      </c>
      <c r="G78">
        <v>50</v>
      </c>
      <c r="H78">
        <v>1</v>
      </c>
      <c r="I78" s="74"/>
      <c r="J78" t="s">
        <v>77</v>
      </c>
    </row>
    <row r="79" spans="1:10" x14ac:dyDescent="0.3">
      <c r="A79" t="s">
        <v>118</v>
      </c>
      <c r="B79" t="s">
        <v>119</v>
      </c>
      <c r="C79">
        <v>100000</v>
      </c>
      <c r="D79">
        <v>4.5</v>
      </c>
      <c r="E79">
        <v>0</v>
      </c>
      <c r="F79">
        <v>0</v>
      </c>
      <c r="G79">
        <v>0</v>
      </c>
      <c r="H79">
        <v>1</v>
      </c>
      <c r="I79" s="74"/>
      <c r="J79" t="s">
        <v>77</v>
      </c>
    </row>
    <row r="80" spans="1:10" x14ac:dyDescent="0.3">
      <c r="A80" t="s">
        <v>120</v>
      </c>
      <c r="B80" t="s">
        <v>119</v>
      </c>
      <c r="C80">
        <v>100000</v>
      </c>
      <c r="D80">
        <v>4.5</v>
      </c>
      <c r="E80">
        <v>0</v>
      </c>
      <c r="F80">
        <v>0</v>
      </c>
      <c r="G80">
        <v>0</v>
      </c>
      <c r="H80">
        <v>1</v>
      </c>
      <c r="I80" s="74"/>
      <c r="J80" t="s">
        <v>77</v>
      </c>
    </row>
    <row r="81" spans="1:10" x14ac:dyDescent="0.3">
      <c r="A81" t="s">
        <v>121</v>
      </c>
      <c r="B81" t="s">
        <v>79</v>
      </c>
      <c r="C81">
        <v>6000</v>
      </c>
      <c r="D81">
        <v>4.5</v>
      </c>
      <c r="E81">
        <v>0</v>
      </c>
      <c r="F81">
        <v>0</v>
      </c>
      <c r="G81">
        <v>0</v>
      </c>
      <c r="H81">
        <v>1</v>
      </c>
      <c r="I81" s="74"/>
      <c r="J81" t="s">
        <v>77</v>
      </c>
    </row>
    <row r="82" spans="1:10" x14ac:dyDescent="0.3">
      <c r="A82" t="s">
        <v>121</v>
      </c>
      <c r="B82" t="s">
        <v>80</v>
      </c>
      <c r="C82">
        <v>6000</v>
      </c>
      <c r="D82">
        <v>4.5</v>
      </c>
      <c r="E82">
        <v>0</v>
      </c>
      <c r="F82">
        <v>50</v>
      </c>
      <c r="G82">
        <v>50</v>
      </c>
      <c r="H82">
        <v>1</v>
      </c>
      <c r="I82" s="74"/>
      <c r="J82" t="s">
        <v>77</v>
      </c>
    </row>
    <row r="83" spans="1:10" x14ac:dyDescent="0.3">
      <c r="A83" t="s">
        <v>122</v>
      </c>
      <c r="B83" t="s">
        <v>79</v>
      </c>
      <c r="C83">
        <v>6000</v>
      </c>
      <c r="D83">
        <v>4.5</v>
      </c>
      <c r="E83">
        <v>0</v>
      </c>
      <c r="F83">
        <v>0</v>
      </c>
      <c r="G83">
        <v>0</v>
      </c>
      <c r="H83">
        <v>1</v>
      </c>
      <c r="I83" s="74"/>
      <c r="J83" t="s">
        <v>77</v>
      </c>
    </row>
    <row r="84" spans="1:10" x14ac:dyDescent="0.3">
      <c r="A84" t="s">
        <v>122</v>
      </c>
      <c r="B84" t="s">
        <v>80</v>
      </c>
      <c r="C84">
        <v>6000</v>
      </c>
      <c r="D84">
        <v>4.5</v>
      </c>
      <c r="E84">
        <v>0</v>
      </c>
      <c r="F84">
        <v>50</v>
      </c>
      <c r="G84">
        <v>50</v>
      </c>
      <c r="H84">
        <v>1</v>
      </c>
      <c r="I84" s="74"/>
      <c r="J84" t="s">
        <v>77</v>
      </c>
    </row>
    <row r="85" spans="1:10" x14ac:dyDescent="0.3">
      <c r="A85" s="73" t="s">
        <v>123</v>
      </c>
      <c r="B85" t="s">
        <v>79</v>
      </c>
      <c r="C85">
        <v>5800</v>
      </c>
      <c r="D85">
        <v>4.5</v>
      </c>
      <c r="E85">
        <v>0</v>
      </c>
      <c r="F85">
        <v>0</v>
      </c>
      <c r="G85">
        <v>0</v>
      </c>
      <c r="H85">
        <v>1</v>
      </c>
      <c r="I85" s="74"/>
      <c r="J85" t="s">
        <v>124</v>
      </c>
    </row>
    <row r="86" spans="1:10" x14ac:dyDescent="0.3">
      <c r="A86" s="73" t="s">
        <v>123</v>
      </c>
      <c r="B86" t="s">
        <v>80</v>
      </c>
      <c r="C86">
        <v>5800</v>
      </c>
      <c r="D86">
        <v>4.5</v>
      </c>
      <c r="E86">
        <v>0</v>
      </c>
      <c r="F86">
        <v>25</v>
      </c>
      <c r="G86">
        <v>25</v>
      </c>
      <c r="H86">
        <v>1</v>
      </c>
      <c r="I86" s="74"/>
      <c r="J86" t="s">
        <v>124</v>
      </c>
    </row>
    <row r="87" spans="1:10" x14ac:dyDescent="0.3">
      <c r="A87" s="73" t="s">
        <v>125</v>
      </c>
      <c r="B87" t="s">
        <v>79</v>
      </c>
      <c r="C87">
        <v>5800</v>
      </c>
      <c r="D87">
        <v>4.5</v>
      </c>
      <c r="E87">
        <v>0</v>
      </c>
      <c r="F87">
        <v>0</v>
      </c>
      <c r="G87">
        <v>0</v>
      </c>
      <c r="H87">
        <v>1</v>
      </c>
      <c r="I87" s="74"/>
      <c r="J87" t="s">
        <v>124</v>
      </c>
    </row>
    <row r="88" spans="1:10" x14ac:dyDescent="0.3">
      <c r="A88" s="73" t="s">
        <v>125</v>
      </c>
      <c r="B88" t="s">
        <v>80</v>
      </c>
      <c r="C88">
        <v>5800</v>
      </c>
      <c r="D88">
        <v>4.5</v>
      </c>
      <c r="E88">
        <v>0</v>
      </c>
      <c r="F88">
        <v>25</v>
      </c>
      <c r="G88">
        <v>25</v>
      </c>
      <c r="H88">
        <v>1</v>
      </c>
      <c r="I88" s="74"/>
      <c r="J88" t="s">
        <v>124</v>
      </c>
    </row>
    <row r="89" spans="1:10" x14ac:dyDescent="0.3">
      <c r="A89" s="73" t="s">
        <v>126</v>
      </c>
      <c r="B89" t="s">
        <v>79</v>
      </c>
      <c r="C89">
        <v>5800</v>
      </c>
      <c r="D89">
        <v>4.5</v>
      </c>
      <c r="E89">
        <v>0</v>
      </c>
      <c r="F89">
        <v>0</v>
      </c>
      <c r="G89">
        <v>0</v>
      </c>
      <c r="H89">
        <v>1</v>
      </c>
      <c r="I89" s="74"/>
      <c r="J89" t="s">
        <v>124</v>
      </c>
    </row>
    <row r="90" spans="1:10" x14ac:dyDescent="0.3">
      <c r="A90" s="73" t="s">
        <v>126</v>
      </c>
      <c r="B90" t="s">
        <v>80</v>
      </c>
      <c r="C90">
        <v>5800</v>
      </c>
      <c r="D90">
        <v>4.5</v>
      </c>
      <c r="E90">
        <v>0</v>
      </c>
      <c r="F90">
        <v>25</v>
      </c>
      <c r="G90">
        <v>25</v>
      </c>
      <c r="H90">
        <v>1</v>
      </c>
      <c r="I90" s="74"/>
      <c r="J90" t="s">
        <v>124</v>
      </c>
    </row>
    <row r="91" spans="1:10" x14ac:dyDescent="0.3">
      <c r="A91" s="73" t="s">
        <v>127</v>
      </c>
      <c r="B91" t="s">
        <v>79</v>
      </c>
      <c r="C91">
        <v>5800</v>
      </c>
      <c r="D91">
        <v>4.5</v>
      </c>
      <c r="E91">
        <v>0</v>
      </c>
      <c r="F91">
        <v>0</v>
      </c>
      <c r="G91">
        <v>0</v>
      </c>
      <c r="H91">
        <v>1</v>
      </c>
      <c r="I91" s="74"/>
      <c r="J91" t="s">
        <v>124</v>
      </c>
    </row>
    <row r="92" spans="1:10" x14ac:dyDescent="0.3">
      <c r="A92" s="73" t="s">
        <v>127</v>
      </c>
      <c r="B92" t="s">
        <v>80</v>
      </c>
      <c r="C92">
        <v>5800</v>
      </c>
      <c r="D92">
        <v>4.5</v>
      </c>
      <c r="E92">
        <v>0</v>
      </c>
      <c r="F92">
        <v>25</v>
      </c>
      <c r="G92">
        <v>25</v>
      </c>
      <c r="H92">
        <v>1</v>
      </c>
      <c r="I92" s="74"/>
      <c r="J92" t="s">
        <v>124</v>
      </c>
    </row>
    <row r="93" spans="1:10" x14ac:dyDescent="0.3">
      <c r="A93" s="73" t="s">
        <v>128</v>
      </c>
      <c r="B93" t="s">
        <v>79</v>
      </c>
      <c r="C93">
        <v>5800</v>
      </c>
      <c r="D93">
        <v>4.5</v>
      </c>
      <c r="E93">
        <v>0</v>
      </c>
      <c r="F93">
        <v>0</v>
      </c>
      <c r="G93">
        <v>0</v>
      </c>
      <c r="H93">
        <v>1</v>
      </c>
      <c r="I93" s="74"/>
      <c r="J93" t="s">
        <v>124</v>
      </c>
    </row>
    <row r="94" spans="1:10" x14ac:dyDescent="0.3">
      <c r="A94" s="73" t="s">
        <v>128</v>
      </c>
      <c r="B94" t="s">
        <v>80</v>
      </c>
      <c r="C94">
        <v>5800</v>
      </c>
      <c r="D94">
        <v>4.5</v>
      </c>
      <c r="E94">
        <v>0</v>
      </c>
      <c r="F94">
        <v>25</v>
      </c>
      <c r="G94">
        <v>25</v>
      </c>
      <c r="H94">
        <v>1</v>
      </c>
      <c r="I94" s="74"/>
      <c r="J94" t="s">
        <v>124</v>
      </c>
    </row>
    <row r="95" spans="1:10" x14ac:dyDescent="0.3">
      <c r="A95" s="73" t="s">
        <v>129</v>
      </c>
      <c r="B95" t="s">
        <v>79</v>
      </c>
      <c r="C95">
        <v>5800</v>
      </c>
      <c r="D95">
        <v>4.5</v>
      </c>
      <c r="E95">
        <v>0</v>
      </c>
      <c r="F95">
        <v>0</v>
      </c>
      <c r="G95">
        <v>0</v>
      </c>
      <c r="H95">
        <v>1</v>
      </c>
      <c r="I95" s="74"/>
      <c r="J95" t="s">
        <v>124</v>
      </c>
    </row>
    <row r="96" spans="1:10" x14ac:dyDescent="0.3">
      <c r="A96" s="73" t="s">
        <v>129</v>
      </c>
      <c r="B96" t="s">
        <v>80</v>
      </c>
      <c r="C96">
        <v>5800</v>
      </c>
      <c r="D96">
        <v>4.5</v>
      </c>
      <c r="E96">
        <v>0</v>
      </c>
      <c r="F96">
        <v>25</v>
      </c>
      <c r="G96">
        <v>25</v>
      </c>
      <c r="H96">
        <v>1</v>
      </c>
      <c r="I96" s="74"/>
      <c r="J96" t="s">
        <v>124</v>
      </c>
    </row>
    <row r="97" spans="1:10" x14ac:dyDescent="0.3">
      <c r="A97" s="73" t="s">
        <v>130</v>
      </c>
      <c r="B97" t="s">
        <v>79</v>
      </c>
      <c r="C97">
        <v>5800</v>
      </c>
      <c r="D97">
        <v>4.5</v>
      </c>
      <c r="E97">
        <v>0</v>
      </c>
      <c r="F97">
        <v>0</v>
      </c>
      <c r="G97">
        <v>0</v>
      </c>
      <c r="H97">
        <v>1</v>
      </c>
      <c r="I97" s="74"/>
      <c r="J97" t="s">
        <v>124</v>
      </c>
    </row>
    <row r="98" spans="1:10" x14ac:dyDescent="0.3">
      <c r="A98" s="73" t="s">
        <v>130</v>
      </c>
      <c r="B98" t="s">
        <v>80</v>
      </c>
      <c r="C98">
        <v>5800</v>
      </c>
      <c r="D98">
        <v>4.5</v>
      </c>
      <c r="E98">
        <v>0</v>
      </c>
      <c r="F98">
        <v>25</v>
      </c>
      <c r="G98">
        <v>25</v>
      </c>
      <c r="H98">
        <v>1</v>
      </c>
      <c r="I98" s="74"/>
      <c r="J98" t="s">
        <v>124</v>
      </c>
    </row>
    <row r="99" spans="1:10" x14ac:dyDescent="0.3">
      <c r="A99" s="73" t="s">
        <v>131</v>
      </c>
      <c r="B99" t="s">
        <v>79</v>
      </c>
      <c r="C99">
        <v>5800</v>
      </c>
      <c r="D99">
        <v>4.5</v>
      </c>
      <c r="E99">
        <v>0</v>
      </c>
      <c r="F99">
        <v>0</v>
      </c>
      <c r="G99">
        <v>0</v>
      </c>
      <c r="H99">
        <v>1</v>
      </c>
      <c r="I99" s="74"/>
      <c r="J99" t="s">
        <v>124</v>
      </c>
    </row>
    <row r="100" spans="1:10" x14ac:dyDescent="0.3">
      <c r="A100" s="73" t="s">
        <v>131</v>
      </c>
      <c r="B100" t="s">
        <v>80</v>
      </c>
      <c r="C100">
        <v>5800</v>
      </c>
      <c r="D100">
        <v>4.5</v>
      </c>
      <c r="E100">
        <v>0</v>
      </c>
      <c r="F100">
        <v>25</v>
      </c>
      <c r="G100">
        <v>25</v>
      </c>
      <c r="H100">
        <v>1</v>
      </c>
      <c r="I100" s="74"/>
      <c r="J100" t="s">
        <v>124</v>
      </c>
    </row>
    <row r="101" spans="1:10" x14ac:dyDescent="0.3">
      <c r="A101" s="73" t="s">
        <v>132</v>
      </c>
      <c r="B101" t="s">
        <v>79</v>
      </c>
      <c r="C101">
        <v>5800</v>
      </c>
      <c r="D101">
        <v>4.5</v>
      </c>
      <c r="E101">
        <v>0</v>
      </c>
      <c r="F101">
        <v>0</v>
      </c>
      <c r="G101">
        <v>0</v>
      </c>
      <c r="H101">
        <v>1</v>
      </c>
      <c r="I101" s="74"/>
      <c r="J101" t="s">
        <v>124</v>
      </c>
    </row>
    <row r="102" spans="1:10" x14ac:dyDescent="0.3">
      <c r="A102" s="73" t="s">
        <v>132</v>
      </c>
      <c r="B102" t="s">
        <v>80</v>
      </c>
      <c r="C102">
        <v>5800</v>
      </c>
      <c r="D102">
        <v>4.5</v>
      </c>
      <c r="E102">
        <v>0</v>
      </c>
      <c r="F102">
        <v>25</v>
      </c>
      <c r="G102">
        <v>25</v>
      </c>
      <c r="H102">
        <v>1</v>
      </c>
      <c r="I102" s="74"/>
      <c r="J102" t="s">
        <v>124</v>
      </c>
    </row>
    <row r="103" spans="1:10" x14ac:dyDescent="0.3">
      <c r="A103" s="73" t="s">
        <v>133</v>
      </c>
      <c r="B103" t="s">
        <v>79</v>
      </c>
      <c r="C103">
        <v>5800</v>
      </c>
      <c r="D103">
        <v>4.5</v>
      </c>
      <c r="E103">
        <v>0</v>
      </c>
      <c r="F103">
        <v>0</v>
      </c>
      <c r="G103">
        <v>0</v>
      </c>
      <c r="H103">
        <v>1</v>
      </c>
      <c r="I103" s="74"/>
      <c r="J103" t="s">
        <v>124</v>
      </c>
    </row>
    <row r="104" spans="1:10" x14ac:dyDescent="0.3">
      <c r="A104" s="73" t="s">
        <v>133</v>
      </c>
      <c r="B104" t="s">
        <v>80</v>
      </c>
      <c r="C104">
        <v>5800</v>
      </c>
      <c r="D104">
        <v>4.5</v>
      </c>
      <c r="E104">
        <v>0</v>
      </c>
      <c r="F104">
        <v>25</v>
      </c>
      <c r="G104">
        <v>25</v>
      </c>
      <c r="H104">
        <v>1</v>
      </c>
      <c r="I104" s="74"/>
      <c r="J104" t="s">
        <v>124</v>
      </c>
    </row>
    <row r="105" spans="1:10" x14ac:dyDescent="0.3">
      <c r="A105" s="73" t="s">
        <v>134</v>
      </c>
      <c r="B105" t="s">
        <v>79</v>
      </c>
      <c r="C105">
        <v>5800</v>
      </c>
      <c r="D105">
        <v>4.5</v>
      </c>
      <c r="E105">
        <v>0</v>
      </c>
      <c r="F105">
        <v>0</v>
      </c>
      <c r="G105">
        <v>0</v>
      </c>
      <c r="H105">
        <v>1</v>
      </c>
      <c r="I105" s="74"/>
      <c r="J105" t="s">
        <v>124</v>
      </c>
    </row>
    <row r="106" spans="1:10" x14ac:dyDescent="0.3">
      <c r="A106" s="73" t="s">
        <v>134</v>
      </c>
      <c r="B106" t="s">
        <v>80</v>
      </c>
      <c r="C106">
        <v>5800</v>
      </c>
      <c r="D106">
        <v>4.5</v>
      </c>
      <c r="E106">
        <v>0</v>
      </c>
      <c r="F106">
        <v>25</v>
      </c>
      <c r="G106">
        <v>25</v>
      </c>
      <c r="H106">
        <v>1</v>
      </c>
      <c r="I106" s="74"/>
      <c r="J106" t="s">
        <v>124</v>
      </c>
    </row>
    <row r="107" spans="1:10" x14ac:dyDescent="0.3">
      <c r="A107" s="73" t="s">
        <v>135</v>
      </c>
      <c r="B107" t="s">
        <v>79</v>
      </c>
      <c r="C107">
        <v>5800</v>
      </c>
      <c r="D107">
        <v>4.5</v>
      </c>
      <c r="E107">
        <v>0</v>
      </c>
      <c r="F107">
        <v>0</v>
      </c>
      <c r="G107">
        <v>0</v>
      </c>
      <c r="H107">
        <v>1</v>
      </c>
      <c r="I107" s="74"/>
      <c r="J107" t="s">
        <v>124</v>
      </c>
    </row>
    <row r="108" spans="1:10" x14ac:dyDescent="0.3">
      <c r="A108" s="73" t="s">
        <v>135</v>
      </c>
      <c r="B108" t="s">
        <v>80</v>
      </c>
      <c r="C108">
        <v>5800</v>
      </c>
      <c r="D108">
        <v>4.5</v>
      </c>
      <c r="E108">
        <v>0</v>
      </c>
      <c r="F108">
        <v>25</v>
      </c>
      <c r="G108">
        <v>25</v>
      </c>
      <c r="H108">
        <v>1</v>
      </c>
      <c r="I108" s="74"/>
      <c r="J108" t="s">
        <v>124</v>
      </c>
    </row>
    <row r="109" spans="1:10" x14ac:dyDescent="0.3">
      <c r="A109" s="73" t="s">
        <v>136</v>
      </c>
      <c r="B109" t="s">
        <v>79</v>
      </c>
      <c r="C109">
        <v>5800</v>
      </c>
      <c r="D109">
        <v>4.5</v>
      </c>
      <c r="E109">
        <v>0</v>
      </c>
      <c r="F109">
        <v>0</v>
      </c>
      <c r="G109">
        <v>0</v>
      </c>
      <c r="H109">
        <v>1</v>
      </c>
      <c r="I109" s="74"/>
      <c r="J109" t="s">
        <v>124</v>
      </c>
    </row>
    <row r="110" spans="1:10" ht="16.5" customHeight="1" x14ac:dyDescent="0.3">
      <c r="A110" s="73" t="s">
        <v>136</v>
      </c>
      <c r="B110" t="s">
        <v>80</v>
      </c>
      <c r="C110">
        <v>5800</v>
      </c>
      <c r="D110">
        <v>4.5</v>
      </c>
      <c r="E110">
        <v>0</v>
      </c>
      <c r="F110">
        <v>25</v>
      </c>
      <c r="G110">
        <v>25</v>
      </c>
      <c r="H110">
        <v>1</v>
      </c>
      <c r="I110" s="74"/>
      <c r="J110" t="s">
        <v>124</v>
      </c>
    </row>
    <row r="111" spans="1:10" ht="16.5" customHeight="1" x14ac:dyDescent="0.3">
      <c r="A111" s="73" t="s">
        <v>137</v>
      </c>
      <c r="B111" t="s">
        <v>79</v>
      </c>
      <c r="C111">
        <v>5800</v>
      </c>
      <c r="D111">
        <v>4.5</v>
      </c>
      <c r="E111">
        <v>0</v>
      </c>
      <c r="F111">
        <v>0</v>
      </c>
      <c r="G111">
        <v>0</v>
      </c>
      <c r="H111">
        <v>1</v>
      </c>
      <c r="I111" s="74"/>
      <c r="J111" t="s">
        <v>124</v>
      </c>
    </row>
    <row r="112" spans="1:10" ht="16.5" customHeight="1" x14ac:dyDescent="0.3">
      <c r="A112" s="73" t="s">
        <v>137</v>
      </c>
      <c r="B112" t="s">
        <v>80</v>
      </c>
      <c r="C112">
        <v>5800</v>
      </c>
      <c r="D112">
        <v>4.5</v>
      </c>
      <c r="E112">
        <v>0</v>
      </c>
      <c r="F112">
        <v>25</v>
      </c>
      <c r="G112">
        <v>25</v>
      </c>
      <c r="H112">
        <v>1</v>
      </c>
      <c r="I112" s="74"/>
      <c r="J112" t="s">
        <v>124</v>
      </c>
    </row>
    <row r="113" spans="1:10" x14ac:dyDescent="0.3">
      <c r="A113" s="73" t="s">
        <v>138</v>
      </c>
      <c r="B113" t="s">
        <v>79</v>
      </c>
      <c r="C113">
        <v>5800</v>
      </c>
      <c r="D113">
        <v>4.5</v>
      </c>
      <c r="E113">
        <v>0</v>
      </c>
      <c r="F113">
        <v>0</v>
      </c>
      <c r="G113">
        <v>0</v>
      </c>
      <c r="H113">
        <v>1</v>
      </c>
      <c r="I113" s="74"/>
      <c r="J113" t="s">
        <v>124</v>
      </c>
    </row>
    <row r="114" spans="1:10" x14ac:dyDescent="0.3">
      <c r="A114" s="73" t="s">
        <v>138</v>
      </c>
      <c r="B114" t="s">
        <v>80</v>
      </c>
      <c r="C114">
        <v>5800</v>
      </c>
      <c r="D114">
        <v>4.5</v>
      </c>
      <c r="E114">
        <v>0</v>
      </c>
      <c r="F114">
        <v>25</v>
      </c>
      <c r="G114">
        <v>25</v>
      </c>
      <c r="H114">
        <v>1</v>
      </c>
      <c r="I114" s="74"/>
      <c r="J114" t="s">
        <v>124</v>
      </c>
    </row>
    <row r="115" spans="1:10" x14ac:dyDescent="0.3">
      <c r="A115" t="s">
        <v>139</v>
      </c>
      <c r="B115" t="s">
        <v>79</v>
      </c>
      <c r="C115">
        <v>5800</v>
      </c>
      <c r="D115">
        <v>4.5</v>
      </c>
      <c r="E115">
        <v>0</v>
      </c>
      <c r="F115">
        <v>0</v>
      </c>
      <c r="G115">
        <v>0</v>
      </c>
      <c r="H115">
        <v>1</v>
      </c>
      <c r="I115" s="74"/>
      <c r="J115" t="s">
        <v>124</v>
      </c>
    </row>
    <row r="116" spans="1:10" x14ac:dyDescent="0.3">
      <c r="A116" t="s">
        <v>139</v>
      </c>
      <c r="B116" t="s">
        <v>80</v>
      </c>
      <c r="C116">
        <v>5800</v>
      </c>
      <c r="D116">
        <v>4.5</v>
      </c>
      <c r="E116">
        <v>0</v>
      </c>
      <c r="F116">
        <v>25</v>
      </c>
      <c r="G116">
        <v>25</v>
      </c>
      <c r="H116">
        <v>1</v>
      </c>
      <c r="I116" s="74"/>
      <c r="J116" t="s">
        <v>124</v>
      </c>
    </row>
    <row r="117" spans="1:10" x14ac:dyDescent="0.3">
      <c r="A117" t="s">
        <v>140</v>
      </c>
      <c r="B117" t="s">
        <v>79</v>
      </c>
      <c r="C117">
        <v>5800</v>
      </c>
      <c r="D117">
        <v>4.5</v>
      </c>
      <c r="E117">
        <v>0</v>
      </c>
      <c r="F117">
        <v>0</v>
      </c>
      <c r="G117">
        <v>0</v>
      </c>
      <c r="H117">
        <v>1</v>
      </c>
      <c r="I117" s="74"/>
      <c r="J117" t="s">
        <v>124</v>
      </c>
    </row>
    <row r="118" spans="1:10" x14ac:dyDescent="0.3">
      <c r="A118" t="s">
        <v>140</v>
      </c>
      <c r="B118" t="s">
        <v>80</v>
      </c>
      <c r="C118">
        <v>5800</v>
      </c>
      <c r="D118">
        <v>4.5</v>
      </c>
      <c r="E118">
        <v>0</v>
      </c>
      <c r="F118">
        <v>25</v>
      </c>
      <c r="G118">
        <v>25</v>
      </c>
      <c r="H118">
        <v>1</v>
      </c>
      <c r="I118" s="74"/>
      <c r="J118" t="s">
        <v>124</v>
      </c>
    </row>
    <row r="119" spans="1:10" x14ac:dyDescent="0.3">
      <c r="A119" t="s">
        <v>141</v>
      </c>
      <c r="B119" t="s">
        <v>79</v>
      </c>
      <c r="C119">
        <v>5800</v>
      </c>
      <c r="D119">
        <v>4.5</v>
      </c>
      <c r="E119">
        <v>0</v>
      </c>
      <c r="F119">
        <v>0</v>
      </c>
      <c r="G119">
        <v>0</v>
      </c>
      <c r="H119">
        <v>1</v>
      </c>
      <c r="I119" s="74"/>
      <c r="J119" t="s">
        <v>124</v>
      </c>
    </row>
    <row r="120" spans="1:10" x14ac:dyDescent="0.3">
      <c r="A120" t="s">
        <v>141</v>
      </c>
      <c r="B120" t="s">
        <v>80</v>
      </c>
      <c r="C120">
        <v>5800</v>
      </c>
      <c r="D120">
        <v>4.5</v>
      </c>
      <c r="E120">
        <v>0</v>
      </c>
      <c r="F120">
        <v>25</v>
      </c>
      <c r="G120">
        <v>25</v>
      </c>
      <c r="H120">
        <v>1</v>
      </c>
      <c r="I120" s="74"/>
      <c r="J120" t="s">
        <v>124</v>
      </c>
    </row>
    <row r="121" spans="1:10" x14ac:dyDescent="0.3">
      <c r="A121" t="s">
        <v>142</v>
      </c>
      <c r="B121" t="s">
        <v>79</v>
      </c>
      <c r="C121">
        <v>5800</v>
      </c>
      <c r="D121">
        <v>4.5</v>
      </c>
      <c r="E121">
        <v>0</v>
      </c>
      <c r="F121">
        <v>0</v>
      </c>
      <c r="G121">
        <v>0</v>
      </c>
      <c r="H121">
        <v>1</v>
      </c>
      <c r="I121" s="74"/>
      <c r="J121" t="s">
        <v>124</v>
      </c>
    </row>
    <row r="122" spans="1:10" x14ac:dyDescent="0.3">
      <c r="A122" t="s">
        <v>142</v>
      </c>
      <c r="B122" t="s">
        <v>80</v>
      </c>
      <c r="C122">
        <v>5800</v>
      </c>
      <c r="D122">
        <v>4.5</v>
      </c>
      <c r="E122">
        <v>0</v>
      </c>
      <c r="F122">
        <v>25</v>
      </c>
      <c r="G122">
        <v>25</v>
      </c>
      <c r="H122">
        <v>1</v>
      </c>
      <c r="I122" s="74"/>
      <c r="J122" t="s">
        <v>124</v>
      </c>
    </row>
    <row r="123" spans="1:10" x14ac:dyDescent="0.3">
      <c r="A123" t="s">
        <v>143</v>
      </c>
      <c r="B123" t="s">
        <v>79</v>
      </c>
      <c r="C123">
        <v>5800</v>
      </c>
      <c r="D123">
        <v>4.5</v>
      </c>
      <c r="E123">
        <v>0</v>
      </c>
      <c r="F123">
        <v>0</v>
      </c>
      <c r="G123">
        <v>0</v>
      </c>
      <c r="H123">
        <v>1</v>
      </c>
      <c r="I123" s="74"/>
      <c r="J123" t="s">
        <v>124</v>
      </c>
    </row>
    <row r="124" spans="1:10" x14ac:dyDescent="0.3">
      <c r="A124" t="s">
        <v>143</v>
      </c>
      <c r="B124" t="s">
        <v>80</v>
      </c>
      <c r="C124">
        <v>5800</v>
      </c>
      <c r="D124">
        <v>4.5</v>
      </c>
      <c r="E124">
        <v>0</v>
      </c>
      <c r="F124">
        <v>25</v>
      </c>
      <c r="G124">
        <v>25</v>
      </c>
      <c r="H124">
        <v>1</v>
      </c>
      <c r="I124" s="74"/>
      <c r="J124" t="s">
        <v>124</v>
      </c>
    </row>
    <row r="125" spans="1:10" x14ac:dyDescent="0.3">
      <c r="A125" t="s">
        <v>144</v>
      </c>
      <c r="B125" t="s">
        <v>79</v>
      </c>
      <c r="C125">
        <v>5800</v>
      </c>
      <c r="D125">
        <v>4.5</v>
      </c>
      <c r="E125">
        <v>0</v>
      </c>
      <c r="F125">
        <v>0</v>
      </c>
      <c r="G125">
        <v>0</v>
      </c>
      <c r="H125">
        <v>1</v>
      </c>
      <c r="I125" s="74"/>
      <c r="J125" t="s">
        <v>124</v>
      </c>
    </row>
    <row r="126" spans="1:10" x14ac:dyDescent="0.3">
      <c r="A126" t="s">
        <v>144</v>
      </c>
      <c r="B126" t="s">
        <v>80</v>
      </c>
      <c r="C126">
        <v>5800</v>
      </c>
      <c r="D126">
        <v>4.5</v>
      </c>
      <c r="E126">
        <v>0</v>
      </c>
      <c r="F126">
        <v>25</v>
      </c>
      <c r="G126">
        <v>25</v>
      </c>
      <c r="H126">
        <v>1</v>
      </c>
      <c r="I126" s="74"/>
      <c r="J126" t="s">
        <v>124</v>
      </c>
    </row>
    <row r="127" spans="1:10" x14ac:dyDescent="0.3">
      <c r="A127" t="s">
        <v>145</v>
      </c>
      <c r="B127" t="s">
        <v>79</v>
      </c>
      <c r="C127">
        <v>5800</v>
      </c>
      <c r="D127">
        <v>4.5</v>
      </c>
      <c r="E127">
        <v>0</v>
      </c>
      <c r="F127">
        <v>0</v>
      </c>
      <c r="G127">
        <v>0</v>
      </c>
      <c r="H127">
        <v>1</v>
      </c>
      <c r="I127" s="74"/>
      <c r="J127" t="s">
        <v>124</v>
      </c>
    </row>
    <row r="128" spans="1:10" x14ac:dyDescent="0.3">
      <c r="A128" t="s">
        <v>145</v>
      </c>
      <c r="B128" t="s">
        <v>80</v>
      </c>
      <c r="C128">
        <v>5800</v>
      </c>
      <c r="D128">
        <v>4.5</v>
      </c>
      <c r="E128">
        <v>0</v>
      </c>
      <c r="F128">
        <v>25</v>
      </c>
      <c r="G128">
        <v>25</v>
      </c>
      <c r="H128">
        <v>1</v>
      </c>
      <c r="I128" s="74"/>
      <c r="J128" t="s">
        <v>124</v>
      </c>
    </row>
    <row r="129" spans="1:10" x14ac:dyDescent="0.3">
      <c r="A129" t="s">
        <v>146</v>
      </c>
      <c r="B129" t="s">
        <v>79</v>
      </c>
      <c r="C129">
        <v>5800</v>
      </c>
      <c r="D129">
        <v>4.5</v>
      </c>
      <c r="E129">
        <v>0</v>
      </c>
      <c r="F129">
        <v>0</v>
      </c>
      <c r="G129">
        <v>0</v>
      </c>
      <c r="H129">
        <v>1</v>
      </c>
      <c r="I129" s="74"/>
      <c r="J129" t="s">
        <v>124</v>
      </c>
    </row>
    <row r="130" spans="1:10" x14ac:dyDescent="0.3">
      <c r="A130" t="s">
        <v>146</v>
      </c>
      <c r="B130" t="s">
        <v>80</v>
      </c>
      <c r="C130">
        <v>5800</v>
      </c>
      <c r="D130">
        <v>4.5</v>
      </c>
      <c r="E130">
        <v>0</v>
      </c>
      <c r="F130">
        <v>25</v>
      </c>
      <c r="G130">
        <v>25</v>
      </c>
      <c r="H130">
        <v>1</v>
      </c>
      <c r="I130" s="74"/>
      <c r="J130" t="s">
        <v>124</v>
      </c>
    </row>
    <row r="131" spans="1:10" x14ac:dyDescent="0.3">
      <c r="A131" t="s">
        <v>147</v>
      </c>
      <c r="B131" t="s">
        <v>79</v>
      </c>
      <c r="C131">
        <v>5800</v>
      </c>
      <c r="D131">
        <v>4.5</v>
      </c>
      <c r="E131">
        <v>0</v>
      </c>
      <c r="F131">
        <v>0</v>
      </c>
      <c r="G131">
        <v>0</v>
      </c>
      <c r="H131">
        <v>1</v>
      </c>
      <c r="I131" s="74"/>
      <c r="J131" t="s">
        <v>124</v>
      </c>
    </row>
    <row r="132" spans="1:10" x14ac:dyDescent="0.3">
      <c r="A132" t="s">
        <v>147</v>
      </c>
      <c r="B132" t="s">
        <v>80</v>
      </c>
      <c r="C132">
        <v>5800</v>
      </c>
      <c r="D132">
        <v>4.5</v>
      </c>
      <c r="E132">
        <v>0</v>
      </c>
      <c r="F132">
        <v>25</v>
      </c>
      <c r="G132">
        <v>25</v>
      </c>
      <c r="H132">
        <v>1</v>
      </c>
      <c r="I132" s="74"/>
      <c r="J132" t="s">
        <v>124</v>
      </c>
    </row>
    <row r="133" spans="1:10" x14ac:dyDescent="0.3">
      <c r="A133" t="s">
        <v>148</v>
      </c>
      <c r="B133" t="s">
        <v>79</v>
      </c>
      <c r="C133">
        <v>4200</v>
      </c>
      <c r="D133">
        <v>4.5</v>
      </c>
      <c r="E133">
        <v>0</v>
      </c>
      <c r="F133">
        <v>0</v>
      </c>
      <c r="G133">
        <v>0</v>
      </c>
      <c r="H133">
        <v>1</v>
      </c>
      <c r="I133" s="74"/>
      <c r="J133" t="s">
        <v>149</v>
      </c>
    </row>
    <row r="134" spans="1:10" x14ac:dyDescent="0.3">
      <c r="A134" t="s">
        <v>150</v>
      </c>
      <c r="B134" t="s">
        <v>79</v>
      </c>
      <c r="C134">
        <v>7400</v>
      </c>
      <c r="D134">
        <v>4.5</v>
      </c>
      <c r="E134">
        <v>0</v>
      </c>
      <c r="F134">
        <v>0</v>
      </c>
      <c r="G134">
        <v>0</v>
      </c>
      <c r="H134">
        <v>1</v>
      </c>
      <c r="I134" s="74"/>
      <c r="J134" t="s">
        <v>151</v>
      </c>
    </row>
    <row r="135" spans="1:10" x14ac:dyDescent="0.3">
      <c r="A135" t="s">
        <v>152</v>
      </c>
      <c r="B135" t="s">
        <v>79</v>
      </c>
      <c r="C135">
        <v>7400</v>
      </c>
      <c r="D135">
        <v>4.5</v>
      </c>
      <c r="E135">
        <v>0</v>
      </c>
      <c r="F135">
        <v>0</v>
      </c>
      <c r="G135">
        <v>0</v>
      </c>
      <c r="H135">
        <v>1</v>
      </c>
      <c r="I135" s="74"/>
      <c r="J135" t="s">
        <v>151</v>
      </c>
    </row>
    <row r="136" spans="1:10" x14ac:dyDescent="0.3">
      <c r="A136" t="s">
        <v>153</v>
      </c>
      <c r="B136" t="s">
        <v>79</v>
      </c>
      <c r="C136">
        <v>7400</v>
      </c>
      <c r="D136">
        <v>4.5</v>
      </c>
      <c r="E136">
        <v>0</v>
      </c>
      <c r="F136">
        <v>0</v>
      </c>
      <c r="G136">
        <v>0</v>
      </c>
      <c r="H136">
        <v>1</v>
      </c>
      <c r="I136" s="74"/>
      <c r="J136" t="s">
        <v>151</v>
      </c>
    </row>
    <row r="137" spans="1:10" x14ac:dyDescent="0.3">
      <c r="A137" t="s">
        <v>154</v>
      </c>
      <c r="B137" t="s">
        <v>79</v>
      </c>
      <c r="C137">
        <v>7400</v>
      </c>
      <c r="D137">
        <v>4.5</v>
      </c>
      <c r="E137">
        <v>0</v>
      </c>
      <c r="F137">
        <v>0</v>
      </c>
      <c r="G137">
        <v>0</v>
      </c>
      <c r="H137">
        <v>1</v>
      </c>
      <c r="I137" s="74"/>
      <c r="J137" t="s">
        <v>151</v>
      </c>
    </row>
    <row r="138" spans="1:10" x14ac:dyDescent="0.3">
      <c r="A138" s="73" t="s">
        <v>155</v>
      </c>
      <c r="B138" t="s">
        <v>79</v>
      </c>
      <c r="C138">
        <v>6400</v>
      </c>
      <c r="D138">
        <v>4.5</v>
      </c>
      <c r="E138">
        <v>0</v>
      </c>
      <c r="F138">
        <v>0</v>
      </c>
      <c r="G138">
        <v>0</v>
      </c>
      <c r="H138">
        <v>1</v>
      </c>
      <c r="I138" s="74"/>
      <c r="J138" t="s">
        <v>156</v>
      </c>
    </row>
    <row r="139" spans="1:10" x14ac:dyDescent="0.3">
      <c r="I139" s="74"/>
    </row>
    <row r="140" spans="1:10" x14ac:dyDescent="0.3">
      <c r="I140" s="74"/>
    </row>
    <row r="141" spans="1:10" x14ac:dyDescent="0.3">
      <c r="I141" s="74"/>
    </row>
    <row r="142" spans="1:10" x14ac:dyDescent="0.3">
      <c r="I142" s="74"/>
    </row>
    <row r="143" spans="1:10" x14ac:dyDescent="0.3">
      <c r="I143" s="74"/>
    </row>
    <row r="144" spans="1:10" x14ac:dyDescent="0.3">
      <c r="I144" s="74"/>
    </row>
    <row r="145" spans="1:9" x14ac:dyDescent="0.3">
      <c r="I145" s="74"/>
    </row>
    <row r="146" spans="1:9" x14ac:dyDescent="0.3">
      <c r="I146" s="74"/>
    </row>
    <row r="147" spans="1:9" x14ac:dyDescent="0.3">
      <c r="I147" s="74"/>
    </row>
    <row r="148" spans="1:9" x14ac:dyDescent="0.3">
      <c r="I148" s="74"/>
    </row>
    <row r="149" spans="1:9" x14ac:dyDescent="0.3">
      <c r="I149" s="74"/>
    </row>
    <row r="150" spans="1:9" x14ac:dyDescent="0.3">
      <c r="A150" s="75"/>
      <c r="B150" s="75"/>
      <c r="C150" s="75"/>
      <c r="D150" s="75"/>
      <c r="E150" s="75"/>
      <c r="F150" s="75"/>
      <c r="G150" s="75"/>
      <c r="H150" s="75"/>
      <c r="I150" s="76"/>
    </row>
    <row r="155" spans="1:9" x14ac:dyDescent="0.3">
      <c r="A155" s="206" t="s">
        <v>157</v>
      </c>
      <c r="B155" s="206"/>
      <c r="C155" s="108"/>
      <c r="D155" s="105" t="s">
        <v>3</v>
      </c>
      <c r="E155" s="207" t="s">
        <v>158</v>
      </c>
      <c r="F155" s="207"/>
      <c r="G155" s="207"/>
      <c r="H155" s="207"/>
      <c r="I155" s="207"/>
    </row>
  </sheetData>
  <mergeCells count="2">
    <mergeCell ref="A155:B155"/>
    <mergeCell ref="E155:I155"/>
  </mergeCells>
  <dataValidations disablePrompts="1" count="1">
    <dataValidation type="list" allowBlank="1" showInputMessage="1" showErrorMessage="1" sqref="D155" xr:uid="{00000000-0002-0000-0100-000000000000}">
      <formula1>"true,false"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52"/>
  <sheetViews>
    <sheetView showZeros="0" zoomScaleNormal="100" zoomScalePageLayoutView="85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20.6640625" customWidth="1"/>
    <col min="4" max="5" width="24.6640625" customWidth="1"/>
    <col min="6" max="6" width="38.6640625" customWidth="1"/>
    <col min="7" max="8" width="20.6640625" customWidth="1"/>
    <col min="9" max="9" width="0" hidden="1" customWidth="1"/>
  </cols>
  <sheetData>
    <row r="1" spans="1:8" s="81" customFormat="1" ht="39.9" customHeight="1" x14ac:dyDescent="0.5">
      <c r="A1" s="223" t="s">
        <v>381</v>
      </c>
      <c r="B1" s="223"/>
      <c r="C1" s="223"/>
      <c r="D1" s="223"/>
      <c r="E1" s="223"/>
      <c r="F1" s="223"/>
      <c r="G1" s="223"/>
      <c r="H1" s="223"/>
    </row>
    <row r="2" spans="1:8" x14ac:dyDescent="0.3">
      <c r="A2" s="223"/>
      <c r="B2" s="223"/>
      <c r="C2" s="223"/>
      <c r="D2" s="223"/>
      <c r="E2" s="223"/>
      <c r="F2" s="223"/>
      <c r="G2" s="223"/>
      <c r="H2" s="223"/>
    </row>
    <row r="3" spans="1:8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</row>
    <row r="4" spans="1:8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</row>
    <row r="7" spans="1:8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</row>
    <row r="8" spans="1:8" ht="20.100000000000001" customHeight="1" x14ac:dyDescent="0.3">
      <c r="A8" s="4"/>
      <c r="B8" s="199"/>
      <c r="C8" s="200"/>
      <c r="D8" s="200"/>
      <c r="E8" s="201"/>
      <c r="F8" s="202"/>
      <c r="G8" s="202"/>
      <c r="H8" s="203"/>
    </row>
    <row r="9" spans="1:8" hidden="1" x14ac:dyDescent="0.3"/>
    <row r="10" spans="1:8" hidden="1" x14ac:dyDescent="0.3"/>
    <row r="11" spans="1:8" hidden="1" x14ac:dyDescent="0.3"/>
    <row r="12" spans="1:8" hidden="1" x14ac:dyDescent="0.3"/>
    <row r="13" spans="1:8" ht="15.6" x14ac:dyDescent="0.3">
      <c r="A13" s="186" t="s">
        <v>204</v>
      </c>
      <c r="B13" s="187"/>
      <c r="C13" s="187"/>
      <c r="D13" s="187"/>
      <c r="E13" s="187" t="s">
        <v>382</v>
      </c>
      <c r="F13" s="187" t="s">
        <v>383</v>
      </c>
      <c r="G13" s="187"/>
      <c r="H13" s="188"/>
    </row>
    <row r="14" spans="1:8" x14ac:dyDescent="0.3">
      <c r="A14" s="30" t="s">
        <v>161</v>
      </c>
      <c r="B14" s="30" t="s">
        <v>162</v>
      </c>
      <c r="C14" s="30" t="s">
        <v>165</v>
      </c>
      <c r="D14" s="30" t="s">
        <v>384</v>
      </c>
      <c r="E14" s="30" t="s">
        <v>385</v>
      </c>
      <c r="F14" s="30" t="s">
        <v>164</v>
      </c>
      <c r="G14" s="159"/>
      <c r="H14" s="194"/>
    </row>
    <row r="15" spans="1:8" x14ac:dyDescent="0.3">
      <c r="A15" s="193"/>
      <c r="H15" s="195"/>
    </row>
    <row r="16" spans="1:8" ht="22.05" customHeight="1" x14ac:dyDescent="0.3">
      <c r="A16" s="193"/>
      <c r="H16" s="195"/>
    </row>
    <row r="17" spans="1:9" ht="18" customHeight="1" x14ac:dyDescent="0.3">
      <c r="A17" s="189">
        <v>112</v>
      </c>
      <c r="B17" s="190">
        <v>6</v>
      </c>
      <c r="C17" s="191">
        <v>100</v>
      </c>
      <c r="D17" s="190" t="s">
        <v>176</v>
      </c>
      <c r="E17" s="190" t="s">
        <v>176</v>
      </c>
      <c r="F17" s="192" t="s">
        <v>176</v>
      </c>
      <c r="G17" s="192" t="s">
        <v>176</v>
      </c>
      <c r="H17" s="196" t="s">
        <v>176</v>
      </c>
      <c r="I17">
        <v>0</v>
      </c>
    </row>
    <row r="18" spans="1:9" ht="20.100000000000001" customHeight="1" x14ac:dyDescent="0.3"/>
    <row r="19" spans="1:9" ht="15.6" x14ac:dyDescent="0.3">
      <c r="A19" s="186" t="s">
        <v>205</v>
      </c>
      <c r="B19" s="187"/>
      <c r="C19" s="187"/>
      <c r="D19" s="187"/>
      <c r="E19" s="187" t="s">
        <v>386</v>
      </c>
      <c r="F19" s="187" t="s">
        <v>387</v>
      </c>
      <c r="G19" s="187"/>
      <c r="H19" s="188"/>
    </row>
    <row r="20" spans="1:9" x14ac:dyDescent="0.3">
      <c r="A20" s="30" t="s">
        <v>161</v>
      </c>
      <c r="B20" s="30" t="s">
        <v>162</v>
      </c>
      <c r="C20" s="30" t="s">
        <v>165</v>
      </c>
      <c r="D20" s="30" t="s">
        <v>384</v>
      </c>
      <c r="E20" s="30" t="s">
        <v>385</v>
      </c>
      <c r="F20" s="30" t="s">
        <v>164</v>
      </c>
      <c r="G20" s="159"/>
      <c r="H20" s="194"/>
    </row>
    <row r="21" spans="1:9" x14ac:dyDescent="0.3">
      <c r="A21" s="193"/>
      <c r="H21" s="195"/>
    </row>
    <row r="22" spans="1:9" ht="22.05" customHeight="1" x14ac:dyDescent="0.3">
      <c r="A22" s="193"/>
      <c r="H22" s="195"/>
    </row>
    <row r="23" spans="1:9" ht="18" customHeight="1" x14ac:dyDescent="0.3">
      <c r="A23" s="87">
        <v>162</v>
      </c>
      <c r="B23" s="88">
        <v>1</v>
      </c>
      <c r="C23" s="89">
        <v>3019.6230823999999</v>
      </c>
      <c r="D23" s="88" t="s">
        <v>388</v>
      </c>
      <c r="E23" s="88" t="s">
        <v>388</v>
      </c>
      <c r="F23" s="90" t="s">
        <v>176</v>
      </c>
      <c r="G23" s="90" t="s">
        <v>176</v>
      </c>
      <c r="H23" s="195" t="s">
        <v>176</v>
      </c>
      <c r="I23">
        <v>0</v>
      </c>
    </row>
    <row r="24" spans="1:9" ht="18" customHeight="1" x14ac:dyDescent="0.3">
      <c r="A24" s="87">
        <v>163</v>
      </c>
      <c r="B24" s="88">
        <v>2</v>
      </c>
      <c r="C24" s="89">
        <v>1324.1982012000001</v>
      </c>
      <c r="D24" s="88" t="s">
        <v>176</v>
      </c>
      <c r="E24" s="141" t="s">
        <v>389</v>
      </c>
      <c r="F24" s="90" t="s">
        <v>176</v>
      </c>
      <c r="G24" s="90" t="s">
        <v>176</v>
      </c>
      <c r="H24" s="195" t="s">
        <v>176</v>
      </c>
      <c r="I24">
        <v>1</v>
      </c>
    </row>
    <row r="25" spans="1:9" ht="22.05" customHeight="1" x14ac:dyDescent="0.3">
      <c r="A25" s="193"/>
      <c r="H25" s="195"/>
    </row>
    <row r="26" spans="1:9" ht="18" customHeight="1" x14ac:dyDescent="0.3">
      <c r="A26" s="87">
        <v>162</v>
      </c>
      <c r="B26" s="88">
        <v>1</v>
      </c>
      <c r="C26" s="89">
        <v>3019.6230823999999</v>
      </c>
      <c r="D26" s="88" t="s">
        <v>388</v>
      </c>
      <c r="E26" s="88" t="s">
        <v>388</v>
      </c>
      <c r="F26" s="90" t="s">
        <v>176</v>
      </c>
      <c r="G26" s="90" t="s">
        <v>176</v>
      </c>
      <c r="H26" s="195" t="s">
        <v>176</v>
      </c>
      <c r="I26">
        <v>0</v>
      </c>
    </row>
    <row r="27" spans="1:9" ht="18" customHeight="1" x14ac:dyDescent="0.3">
      <c r="A27" s="87">
        <v>163</v>
      </c>
      <c r="B27" s="88">
        <v>1</v>
      </c>
      <c r="C27" s="89">
        <v>1324.1982012000001</v>
      </c>
      <c r="D27" s="88" t="s">
        <v>176</v>
      </c>
      <c r="E27" s="141" t="s">
        <v>389</v>
      </c>
      <c r="F27" s="90" t="s">
        <v>176</v>
      </c>
      <c r="G27" s="90" t="s">
        <v>176</v>
      </c>
      <c r="H27" s="195" t="s">
        <v>176</v>
      </c>
      <c r="I27">
        <v>1</v>
      </c>
    </row>
    <row r="28" spans="1:9" ht="18" customHeight="1" x14ac:dyDescent="0.3">
      <c r="A28" s="87">
        <v>164</v>
      </c>
      <c r="B28" s="88">
        <v>1</v>
      </c>
      <c r="C28" s="89">
        <v>913.58805789999997</v>
      </c>
      <c r="D28" s="88" t="s">
        <v>388</v>
      </c>
      <c r="E28" s="88" t="s">
        <v>388</v>
      </c>
      <c r="F28" s="90" t="s">
        <v>176</v>
      </c>
      <c r="G28" s="90" t="s">
        <v>176</v>
      </c>
      <c r="H28" s="195" t="s">
        <v>176</v>
      </c>
      <c r="I28">
        <v>0</v>
      </c>
    </row>
    <row r="29" spans="1:9" ht="22.05" customHeight="1" x14ac:dyDescent="0.3">
      <c r="A29" s="193"/>
      <c r="H29" s="195"/>
    </row>
    <row r="30" spans="1:9" ht="18" customHeight="1" x14ac:dyDescent="0.3">
      <c r="A30" s="87">
        <v>162</v>
      </c>
      <c r="B30" s="88">
        <v>1</v>
      </c>
      <c r="C30" s="89">
        <v>3019.6230823999999</v>
      </c>
      <c r="D30" s="88" t="s">
        <v>388</v>
      </c>
      <c r="E30" s="88" t="s">
        <v>388</v>
      </c>
      <c r="F30" s="90" t="s">
        <v>176</v>
      </c>
      <c r="G30" s="90" t="s">
        <v>176</v>
      </c>
      <c r="H30" s="195" t="s">
        <v>176</v>
      </c>
      <c r="I30">
        <v>0</v>
      </c>
    </row>
    <row r="31" spans="1:9" ht="18" customHeight="1" x14ac:dyDescent="0.3">
      <c r="A31" s="189">
        <v>164</v>
      </c>
      <c r="B31" s="190">
        <v>2</v>
      </c>
      <c r="C31" s="191">
        <v>913.58805789999997</v>
      </c>
      <c r="D31" s="190" t="s">
        <v>388</v>
      </c>
      <c r="E31" s="190" t="s">
        <v>388</v>
      </c>
      <c r="F31" s="192" t="s">
        <v>176</v>
      </c>
      <c r="G31" s="192" t="s">
        <v>176</v>
      </c>
      <c r="H31" s="196" t="s">
        <v>176</v>
      </c>
      <c r="I31">
        <v>1</v>
      </c>
    </row>
    <row r="32" spans="1:9" ht="20.100000000000001" customHeight="1" x14ac:dyDescent="0.3"/>
    <row r="33" spans="1:9" ht="15.6" x14ac:dyDescent="0.3">
      <c r="A33" s="186" t="s">
        <v>206</v>
      </c>
      <c r="B33" s="187"/>
      <c r="C33" s="187"/>
      <c r="D33" s="187"/>
      <c r="E33" s="187" t="s">
        <v>386</v>
      </c>
      <c r="F33" s="187" t="s">
        <v>390</v>
      </c>
      <c r="G33" s="187"/>
      <c r="H33" s="188"/>
    </row>
    <row r="34" spans="1:9" x14ac:dyDescent="0.3">
      <c r="A34" s="30" t="s">
        <v>161</v>
      </c>
      <c r="B34" s="30" t="s">
        <v>162</v>
      </c>
      <c r="C34" s="30" t="s">
        <v>165</v>
      </c>
      <c r="D34" s="30" t="s">
        <v>384</v>
      </c>
      <c r="E34" s="30" t="s">
        <v>385</v>
      </c>
      <c r="F34" s="30" t="s">
        <v>164</v>
      </c>
      <c r="G34" s="159"/>
      <c r="H34" s="194"/>
    </row>
    <row r="35" spans="1:9" x14ac:dyDescent="0.3">
      <c r="A35" s="193"/>
      <c r="H35" s="195"/>
    </row>
    <row r="36" spans="1:9" ht="22.05" customHeight="1" x14ac:dyDescent="0.3">
      <c r="A36" s="193"/>
      <c r="H36" s="195"/>
    </row>
    <row r="37" spans="1:9" ht="18" customHeight="1" x14ac:dyDescent="0.3">
      <c r="A37" s="87">
        <v>165</v>
      </c>
      <c r="B37" s="88">
        <v>2</v>
      </c>
      <c r="C37" s="89">
        <v>2380.3350040999999</v>
      </c>
      <c r="D37" s="88" t="s">
        <v>176</v>
      </c>
      <c r="E37" s="88" t="s">
        <v>176</v>
      </c>
      <c r="F37" s="90" t="s">
        <v>176</v>
      </c>
      <c r="G37" s="90" t="s">
        <v>176</v>
      </c>
      <c r="H37" s="195" t="s">
        <v>176</v>
      </c>
      <c r="I37">
        <v>0</v>
      </c>
    </row>
    <row r="38" spans="1:9" ht="18" customHeight="1" x14ac:dyDescent="0.3">
      <c r="A38" s="87">
        <v>167</v>
      </c>
      <c r="B38" s="88">
        <v>1</v>
      </c>
      <c r="C38" s="89">
        <v>729.50000009999997</v>
      </c>
      <c r="D38" s="88" t="s">
        <v>176</v>
      </c>
      <c r="E38" s="88" t="s">
        <v>176</v>
      </c>
      <c r="F38" s="90" t="s">
        <v>176</v>
      </c>
      <c r="G38" s="90" t="s">
        <v>176</v>
      </c>
      <c r="H38" s="195" t="s">
        <v>176</v>
      </c>
      <c r="I38">
        <v>1</v>
      </c>
    </row>
    <row r="39" spans="1:9" ht="22.05" customHeight="1" x14ac:dyDescent="0.3">
      <c r="A39" s="193"/>
      <c r="H39" s="195"/>
    </row>
    <row r="40" spans="1:9" ht="18" customHeight="1" x14ac:dyDescent="0.3">
      <c r="A40" s="87">
        <v>165</v>
      </c>
      <c r="B40" s="88">
        <v>1</v>
      </c>
      <c r="C40" s="89">
        <v>2380.3350040999999</v>
      </c>
      <c r="D40" s="88" t="s">
        <v>176</v>
      </c>
      <c r="E40" s="88" t="s">
        <v>176</v>
      </c>
      <c r="F40" s="90" t="s">
        <v>176</v>
      </c>
      <c r="G40" s="90" t="s">
        <v>176</v>
      </c>
      <c r="H40" s="195" t="s">
        <v>176</v>
      </c>
      <c r="I40">
        <v>0</v>
      </c>
    </row>
    <row r="41" spans="1:9" ht="18" customHeight="1" x14ac:dyDescent="0.3">
      <c r="A41" s="87">
        <v>166</v>
      </c>
      <c r="B41" s="88">
        <v>1</v>
      </c>
      <c r="C41" s="89">
        <v>2152.7871961000001</v>
      </c>
      <c r="D41" s="88" t="s">
        <v>176</v>
      </c>
      <c r="E41" s="88" t="s">
        <v>176</v>
      </c>
      <c r="F41" s="90" t="s">
        <v>176</v>
      </c>
      <c r="G41" s="90" t="s">
        <v>176</v>
      </c>
      <c r="H41" s="195" t="s">
        <v>176</v>
      </c>
      <c r="I41">
        <v>1</v>
      </c>
    </row>
    <row r="42" spans="1:9" ht="18" customHeight="1" x14ac:dyDescent="0.3">
      <c r="A42" s="87">
        <v>167</v>
      </c>
      <c r="B42" s="88">
        <v>1</v>
      </c>
      <c r="C42" s="89">
        <v>729.50000009999997</v>
      </c>
      <c r="D42" s="88" t="s">
        <v>176</v>
      </c>
      <c r="E42" s="88" t="s">
        <v>176</v>
      </c>
      <c r="F42" s="90" t="s">
        <v>176</v>
      </c>
      <c r="G42" s="90" t="s">
        <v>176</v>
      </c>
      <c r="H42" s="195" t="s">
        <v>176</v>
      </c>
      <c r="I42">
        <v>0</v>
      </c>
    </row>
    <row r="43" spans="1:9" ht="22.05" customHeight="1" x14ac:dyDescent="0.3">
      <c r="A43" s="193"/>
      <c r="H43" s="195"/>
    </row>
    <row r="44" spans="1:9" ht="18" customHeight="1" x14ac:dyDescent="0.3">
      <c r="A44" s="87">
        <v>166</v>
      </c>
      <c r="B44" s="88">
        <v>2</v>
      </c>
      <c r="C44" s="89">
        <v>2152.7871961000001</v>
      </c>
      <c r="D44" s="88" t="s">
        <v>176</v>
      </c>
      <c r="E44" s="88" t="s">
        <v>176</v>
      </c>
      <c r="F44" s="90" t="s">
        <v>176</v>
      </c>
      <c r="G44" s="90" t="s">
        <v>176</v>
      </c>
      <c r="H44" s="195" t="s">
        <v>176</v>
      </c>
      <c r="I44">
        <v>0</v>
      </c>
    </row>
    <row r="45" spans="1:9" ht="18" customHeight="1" x14ac:dyDescent="0.3">
      <c r="A45" s="189">
        <v>167</v>
      </c>
      <c r="B45" s="190">
        <v>1</v>
      </c>
      <c r="C45" s="191">
        <v>729.50000009999997</v>
      </c>
      <c r="D45" s="190" t="s">
        <v>176</v>
      </c>
      <c r="E45" s="190" t="s">
        <v>176</v>
      </c>
      <c r="F45" s="192" t="s">
        <v>176</v>
      </c>
      <c r="G45" s="192" t="s">
        <v>176</v>
      </c>
      <c r="H45" s="196" t="s">
        <v>176</v>
      </c>
      <c r="I45">
        <v>1</v>
      </c>
    </row>
    <row r="46" spans="1:9" ht="20.100000000000001" customHeight="1" x14ac:dyDescent="0.3"/>
    <row r="47" spans="1:9" ht="15.6" x14ac:dyDescent="0.3">
      <c r="A47" s="186" t="s">
        <v>207</v>
      </c>
      <c r="B47" s="187"/>
      <c r="C47" s="187"/>
      <c r="D47" s="187"/>
      <c r="E47" s="187" t="s">
        <v>391</v>
      </c>
      <c r="F47" s="187" t="s">
        <v>392</v>
      </c>
      <c r="G47" s="187"/>
      <c r="H47" s="188"/>
    </row>
    <row r="48" spans="1:9" x14ac:dyDescent="0.3">
      <c r="A48" s="30" t="s">
        <v>161</v>
      </c>
      <c r="B48" s="30" t="s">
        <v>162</v>
      </c>
      <c r="C48" s="30" t="s">
        <v>165</v>
      </c>
      <c r="D48" s="30" t="s">
        <v>384</v>
      </c>
      <c r="E48" s="30" t="s">
        <v>385</v>
      </c>
      <c r="F48" s="30" t="s">
        <v>164</v>
      </c>
      <c r="G48" s="159"/>
      <c r="H48" s="194"/>
    </row>
    <row r="49" spans="1:9" x14ac:dyDescent="0.3">
      <c r="A49" s="193"/>
      <c r="H49" s="195"/>
    </row>
    <row r="50" spans="1:9" ht="22.05" customHeight="1" x14ac:dyDescent="0.3">
      <c r="A50" s="198" t="s">
        <v>393</v>
      </c>
      <c r="H50" s="195"/>
    </row>
    <row r="51" spans="1:9" ht="18" customHeight="1" x14ac:dyDescent="0.3">
      <c r="A51" s="189">
        <v>161</v>
      </c>
      <c r="B51" s="190">
        <v>24</v>
      </c>
      <c r="C51" s="191">
        <v>930.40337709999994</v>
      </c>
      <c r="D51" s="190" t="s">
        <v>176</v>
      </c>
      <c r="E51" s="197" t="s">
        <v>389</v>
      </c>
      <c r="F51" s="192" t="s">
        <v>176</v>
      </c>
      <c r="G51" s="192" t="s">
        <v>176</v>
      </c>
      <c r="H51" s="196" t="s">
        <v>176</v>
      </c>
      <c r="I51">
        <v>0</v>
      </c>
    </row>
    <row r="52" spans="1:9" ht="20.100000000000001" customHeight="1" x14ac:dyDescent="0.3"/>
  </sheetData>
  <mergeCells count="4">
    <mergeCell ref="A1:H4"/>
    <mergeCell ref="A5:H5"/>
    <mergeCell ref="A6:H6"/>
    <mergeCell ref="A7:H7"/>
  </mergeCells>
  <conditionalFormatting sqref="A1 I1:AA7 A8:AA1048576">
    <cfRule type="expression" dxfId="31" priority="24">
      <formula>$I1=1</formula>
    </cfRule>
  </conditionalFormatting>
  <conditionalFormatting sqref="A5:A6">
    <cfRule type="expression" dxfId="30" priority="12">
      <formula>$R7=1</formula>
    </cfRule>
  </conditionalFormatting>
  <conditionalFormatting sqref="A7">
    <cfRule type="expression" dxfId="29" priority="11">
      <formula>$R5=1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13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6.6640625" customWidth="1"/>
    <col min="4" max="4" width="13.88671875" customWidth="1"/>
    <col min="5" max="5" width="20.6640625" customWidth="1"/>
    <col min="6" max="6" width="29.6640625" customWidth="1"/>
    <col min="7" max="7" width="13.6640625" customWidth="1"/>
    <col min="8" max="8" width="18.44140625" customWidth="1"/>
    <col min="9" max="9" width="12.109375" customWidth="1"/>
    <col min="10" max="10" width="18.33203125" customWidth="1"/>
    <col min="11" max="11" width="0" hidden="1" customWidth="1"/>
  </cols>
  <sheetData>
    <row r="1" spans="1:11" ht="39.9" customHeight="1" x14ac:dyDescent="0.3">
      <c r="A1" s="223" t="s">
        <v>394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3">
      <c r="A8" s="17"/>
      <c r="B8" s="12"/>
      <c r="C8" s="13"/>
      <c r="D8" s="14"/>
      <c r="E8" s="15"/>
      <c r="F8" s="15"/>
      <c r="G8" s="15"/>
      <c r="H8" s="16"/>
      <c r="I8" s="16"/>
      <c r="J8" s="17"/>
    </row>
    <row r="9" spans="1:11" x14ac:dyDescent="0.3">
      <c r="A9" s="30" t="s">
        <v>395</v>
      </c>
      <c r="B9" s="30" t="s">
        <v>162</v>
      </c>
      <c r="C9" s="30" t="s">
        <v>163</v>
      </c>
      <c r="D9" s="30" t="s">
        <v>165</v>
      </c>
      <c r="E9" s="30" t="s">
        <v>168</v>
      </c>
      <c r="F9" s="30" t="s">
        <v>396</v>
      </c>
      <c r="G9" s="30" t="s">
        <v>397</v>
      </c>
      <c r="H9" s="30" t="s">
        <v>398</v>
      </c>
      <c r="I9" s="30" t="s">
        <v>399</v>
      </c>
      <c r="J9" s="30" t="s">
        <v>400</v>
      </c>
    </row>
    <row r="10" spans="1:11" x14ac:dyDescent="0.3">
      <c r="A10" s="141">
        <f>ROW()-8</f>
        <v>2</v>
      </c>
      <c r="B10" s="141">
        <v>1</v>
      </c>
      <c r="C10" s="89" t="s">
        <v>195</v>
      </c>
      <c r="D10" s="142">
        <v>6000</v>
      </c>
      <c r="E10" s="88" t="s">
        <v>197</v>
      </c>
      <c r="F10" s="89" t="s">
        <v>401</v>
      </c>
      <c r="G10" s="143">
        <v>4.5</v>
      </c>
      <c r="H10" s="143">
        <v>0</v>
      </c>
      <c r="I10" s="143">
        <v>0</v>
      </c>
      <c r="J10" s="143">
        <v>0</v>
      </c>
      <c r="K10">
        <v>0</v>
      </c>
    </row>
    <row r="11" spans="1:11" x14ac:dyDescent="0.3">
      <c r="A11" s="141">
        <f>ROW()-8</f>
        <v>3</v>
      </c>
      <c r="B11" s="141">
        <v>3</v>
      </c>
      <c r="C11" s="89" t="s">
        <v>186</v>
      </c>
      <c r="D11" s="142">
        <v>6000</v>
      </c>
      <c r="E11" s="88" t="s">
        <v>182</v>
      </c>
      <c r="F11" s="89" t="s">
        <v>401</v>
      </c>
      <c r="G11" s="143">
        <v>4.5</v>
      </c>
      <c r="H11" s="143">
        <v>0</v>
      </c>
      <c r="I11" s="143">
        <v>0</v>
      </c>
      <c r="J11" s="143">
        <v>0</v>
      </c>
      <c r="K11">
        <v>1</v>
      </c>
    </row>
    <row r="12" spans="1:11" x14ac:dyDescent="0.3">
      <c r="A12" s="141">
        <f>ROW()-8</f>
        <v>4</v>
      </c>
      <c r="B12" s="141">
        <v>3</v>
      </c>
      <c r="C12" s="89" t="s">
        <v>181</v>
      </c>
      <c r="D12" s="142">
        <v>6000</v>
      </c>
      <c r="E12" s="88" t="s">
        <v>182</v>
      </c>
      <c r="F12" s="89" t="s">
        <v>402</v>
      </c>
      <c r="G12" s="143">
        <v>4.5</v>
      </c>
      <c r="H12" s="143">
        <v>0</v>
      </c>
      <c r="I12" s="143">
        <v>0</v>
      </c>
      <c r="J12" s="143">
        <v>0</v>
      </c>
      <c r="K12">
        <v>0</v>
      </c>
    </row>
    <row r="13" spans="1:11" x14ac:dyDescent="0.3">
      <c r="A13" s="141">
        <f>ROW()-8</f>
        <v>5</v>
      </c>
      <c r="B13" s="141">
        <v>4</v>
      </c>
      <c r="C13" s="89" t="s">
        <v>189</v>
      </c>
      <c r="D13" s="142">
        <v>6000</v>
      </c>
      <c r="E13" s="88" t="s">
        <v>177</v>
      </c>
      <c r="F13" s="89" t="s">
        <v>403</v>
      </c>
      <c r="G13" s="143">
        <v>4.5</v>
      </c>
      <c r="H13" s="143">
        <v>0</v>
      </c>
      <c r="I13" s="143">
        <v>0</v>
      </c>
      <c r="J13" s="143">
        <v>0</v>
      </c>
      <c r="K13">
        <v>1</v>
      </c>
    </row>
  </sheetData>
  <autoFilter ref="A9:J9" xr:uid="{00000000-0009-0000-0000-000012000000}"/>
  <mergeCells count="4">
    <mergeCell ref="A1:J4"/>
    <mergeCell ref="A5:J5"/>
    <mergeCell ref="A6:J6"/>
    <mergeCell ref="A7:J7"/>
  </mergeCells>
  <conditionalFormatting sqref="A1 K1:Z7 A8:Z1048576">
    <cfRule type="expression" dxfId="28" priority="27">
      <formula>$K1=1</formula>
    </cfRule>
  </conditionalFormatting>
  <conditionalFormatting sqref="A5:A6">
    <cfRule type="expression" dxfId="27" priority="12">
      <formula>$Q7=1</formula>
    </cfRule>
  </conditionalFormatting>
  <conditionalFormatting sqref="A7">
    <cfRule type="expression" dxfId="26" priority="11">
      <formula>$Q5=1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6076-06CB-4391-975E-8FB7853752E7}">
  <dimension ref="A1:D5"/>
  <sheetViews>
    <sheetView workbookViewId="0"/>
  </sheetViews>
  <sheetFormatPr defaultRowHeight="14.4" x14ac:dyDescent="0.3"/>
  <cols>
    <col min="1" max="1" width="15.44140625" customWidth="1"/>
    <col min="2" max="2" width="36.88671875" customWidth="1"/>
    <col min="3" max="3" width="13.44140625" customWidth="1"/>
    <col min="4" max="4" width="31.109375" customWidth="1"/>
  </cols>
  <sheetData>
    <row r="1" spans="1:4" x14ac:dyDescent="0.3">
      <c r="A1" s="173" t="s">
        <v>404</v>
      </c>
      <c r="B1" s="167" t="s">
        <v>373</v>
      </c>
      <c r="C1" s="160" t="s">
        <v>405</v>
      </c>
      <c r="D1" s="45" t="s">
        <v>375</v>
      </c>
    </row>
    <row r="2" spans="1:4" x14ac:dyDescent="0.3">
      <c r="A2" s="173" t="s">
        <v>216</v>
      </c>
      <c r="B2" s="43" t="s">
        <v>376</v>
      </c>
      <c r="C2" s="160" t="s">
        <v>406</v>
      </c>
      <c r="D2" s="45" t="s">
        <v>374</v>
      </c>
    </row>
    <row r="3" spans="1:4" x14ac:dyDescent="0.3">
      <c r="A3" s="173" t="s">
        <v>222</v>
      </c>
      <c r="B3" s="45" t="s">
        <v>379</v>
      </c>
      <c r="C3" s="160" t="s">
        <v>407</v>
      </c>
      <c r="D3" s="45" t="s">
        <v>372</v>
      </c>
    </row>
    <row r="4" spans="1:4" x14ac:dyDescent="0.3">
      <c r="A4" s="173" t="s">
        <v>220</v>
      </c>
      <c r="B4" s="45" t="s">
        <v>378</v>
      </c>
      <c r="C4" s="160" t="s">
        <v>408</v>
      </c>
      <c r="D4" s="45" t="s">
        <v>409</v>
      </c>
    </row>
    <row r="5" spans="1:4" x14ac:dyDescent="0.3">
      <c r="A5" s="174" t="s">
        <v>218</v>
      </c>
      <c r="B5" s="175">
        <f ca="1">TODAY()</f>
        <v>45510</v>
      </c>
      <c r="C5" s="173" t="s">
        <v>410</v>
      </c>
      <c r="D5" s="45" t="s">
        <v>409</v>
      </c>
    </row>
  </sheetData>
  <conditionalFormatting sqref="A1">
    <cfRule type="expression" dxfId="25" priority="1">
      <formula>$O1=1</formula>
    </cfRule>
  </conditionalFormatting>
  <conditionalFormatting sqref="A2">
    <cfRule type="expression" dxfId="24" priority="2">
      <formula>$O3=1</formula>
    </cfRule>
  </conditionalFormatting>
  <conditionalFormatting sqref="A3">
    <cfRule type="expression" dxfId="23" priority="4">
      <formula>$O5=1</formula>
    </cfRule>
  </conditionalFormatting>
  <conditionalFormatting sqref="A4">
    <cfRule type="expression" dxfId="22" priority="13">
      <formula>$O8=1</formula>
    </cfRule>
  </conditionalFormatting>
  <conditionalFormatting sqref="A5">
    <cfRule type="expression" dxfId="21" priority="3">
      <formula>$O3=1</formula>
    </cfRule>
  </conditionalFormatting>
  <conditionalFormatting sqref="A1:D5">
    <cfRule type="expression" dxfId="20" priority="6">
      <formula>$P1=1</formula>
    </cfRule>
  </conditionalFormatting>
  <conditionalFormatting sqref="B1">
    <cfRule type="expression" dxfId="19" priority="7">
      <formula>$P1=1</formula>
    </cfRule>
  </conditionalFormatting>
  <conditionalFormatting sqref="B2">
    <cfRule type="expression" dxfId="18" priority="9">
      <formula>$P3=1</formula>
    </cfRule>
  </conditionalFormatting>
  <conditionalFormatting sqref="B3">
    <cfRule type="expression" dxfId="17" priority="8">
      <formula>$P5=1</formula>
    </cfRule>
  </conditionalFormatting>
  <conditionalFormatting sqref="B4">
    <cfRule type="expression" dxfId="16" priority="5">
      <formula>$Q4=1</formula>
    </cfRule>
  </conditionalFormatting>
  <conditionalFormatting sqref="D1">
    <cfRule type="expression" dxfId="15" priority="11">
      <formula>$Y2=1</formula>
    </cfRule>
  </conditionalFormatting>
  <conditionalFormatting sqref="D1:D5">
    <cfRule type="expression" dxfId="14" priority="12">
      <formula>$P17=1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E3F6715-B2F8-471D-A61D-B2387AAB877F}">
            <xm:f>Profielen!$J4=1</xm:f>
            <x14:dxf>
              <fill>
                <patternFill>
                  <bgColor theme="0" tint="-4.9989318521683403E-2"/>
                </patternFill>
              </fill>
            </x14:dxf>
          </x14:cfRule>
          <xm:sqref>D2 C5</xm:sqref>
        </x14:conditionalFormatting>
        <x14:conditionalFormatting xmlns:xm="http://schemas.microsoft.com/office/excel/2006/main">
          <x14:cfRule type="expression" priority="10" id="{9C894FC1-880E-48D5-B386-02A060E3F9CD}">
            <xm:f>Profielen!$J3=1</xm:f>
            <x14:dxf>
              <fill>
                <patternFill>
                  <bgColor theme="0" tint="-4.9989318521683403E-2"/>
                </patternFill>
              </fill>
            </x14:dxf>
          </x14:cfRule>
          <xm:sqref>D3:D4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9F33-1C62-441D-96A9-8A5C7F421559}">
  <sheetPr>
    <pageSetUpPr fitToPage="1"/>
  </sheetPr>
  <dimension ref="A1:M9"/>
  <sheetViews>
    <sheetView showZeros="0" topLeftCell="A4" zoomScaleNormal="100" workbookViewId="0">
      <selection activeCell="A10" sqref="A10"/>
    </sheetView>
  </sheetViews>
  <sheetFormatPr defaultColWidth="11.44140625" defaultRowHeight="14.4" x14ac:dyDescent="0.3"/>
  <cols>
    <col min="1" max="2" width="8.6640625" customWidth="1"/>
    <col min="3" max="3" width="32.6640625" customWidth="1"/>
    <col min="4" max="4" width="20.6640625" customWidth="1"/>
    <col min="5" max="5" width="10.6640625" customWidth="1"/>
    <col min="6" max="6" width="14.6640625" customWidth="1"/>
    <col min="7" max="11" width="14.6640625" style="147" customWidth="1"/>
    <col min="12" max="12" width="8.6640625" style="147" customWidth="1"/>
    <col min="13" max="13" width="5.5546875" hidden="1" customWidth="1"/>
    <col min="14" max="14" width="7.33203125" customWidth="1"/>
  </cols>
  <sheetData>
    <row r="1" spans="1:13" s="81" customFormat="1" ht="39.9" customHeight="1" x14ac:dyDescent="0.5">
      <c r="A1" s="208" t="s">
        <v>411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3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3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3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13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s="52" customFormat="1" ht="15.6" customHeight="1" x14ac:dyDescent="0.3">
      <c r="A6" s="209" t="str">
        <f>_xlfn.TEXTJOIN("  |  ",TRUE,var!C1&amp;var!D1,var!C2&amp;var!D2,var!C3&amp;var!D3,var!C4&amp;var!D4,var!C5&amp;var!D5)</f>
        <v>Klantorder:2024.05  |  D2D order:B24-0050  |  Deelproject:01  |  Revisie:A  |  Fase:A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3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45"/>
    </row>
    <row r="8" spans="1:13" x14ac:dyDescent="0.3">
      <c r="A8" s="17"/>
      <c r="B8" s="12"/>
      <c r="C8" s="13"/>
      <c r="D8" s="15"/>
      <c r="E8" s="14"/>
      <c r="F8" s="15"/>
      <c r="G8" s="145"/>
      <c r="H8" s="145"/>
      <c r="I8" s="148"/>
      <c r="J8" s="148"/>
      <c r="K8" s="148"/>
      <c r="L8" s="148"/>
    </row>
    <row r="9" spans="1:13" ht="26.4" x14ac:dyDescent="0.3">
      <c r="A9" s="30" t="s">
        <v>161</v>
      </c>
      <c r="B9" s="30" t="s">
        <v>162</v>
      </c>
      <c r="C9" s="30" t="s">
        <v>163</v>
      </c>
      <c r="D9" s="30" t="s">
        <v>168</v>
      </c>
      <c r="E9" s="177" t="s">
        <v>412</v>
      </c>
      <c r="F9" s="30" t="s">
        <v>413</v>
      </c>
      <c r="G9" s="149" t="s">
        <v>414</v>
      </c>
      <c r="H9" s="149" t="s">
        <v>415</v>
      </c>
      <c r="I9" s="149" t="s">
        <v>416</v>
      </c>
      <c r="J9" s="149" t="s">
        <v>417</v>
      </c>
      <c r="K9" s="64" t="s">
        <v>418</v>
      </c>
      <c r="L9" s="149" t="s">
        <v>419</v>
      </c>
    </row>
  </sheetData>
  <mergeCells count="4">
    <mergeCell ref="A1:L4"/>
    <mergeCell ref="A5:L5"/>
    <mergeCell ref="A6:L6"/>
    <mergeCell ref="A7:L7"/>
  </mergeCells>
  <conditionalFormatting sqref="A8:D1048576">
    <cfRule type="expression" dxfId="11" priority="2">
      <formula>$M8=1</formula>
    </cfRule>
  </conditionalFormatting>
  <conditionalFormatting sqref="E10:L10">
    <cfRule type="expression" dxfId="10" priority="1">
      <formula>$M10=1</formula>
    </cfRule>
  </conditionalFormatting>
  <conditionalFormatting sqref="E8:AA8 E9:G9 M9:AA10 E11:AA1048576">
    <cfRule type="expression" dxfId="9" priority="3">
      <formula>$M8=1</formula>
    </cfRule>
  </conditionalFormatting>
  <conditionalFormatting sqref="H9:L9">
    <cfRule type="expression" dxfId="8" priority="5">
      <formula>$Q9=1</formula>
    </cfRule>
  </conditionalFormatting>
  <conditionalFormatting sqref="M7">
    <cfRule type="expression" dxfId="7" priority="6">
      <formula>$Q7=1</formula>
    </cfRule>
  </conditionalFormatting>
  <conditionalFormatting sqref="M1:AA2">
    <cfRule type="expression" dxfId="6" priority="4">
      <formula>$M1=1</formula>
    </cfRule>
  </conditionalFormatting>
  <conditionalFormatting sqref="N3:AA7">
    <cfRule type="expression" dxfId="5" priority="7">
      <formula>$M3=1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1"/>
  <sheetViews>
    <sheetView zoomScaleNormal="100" workbookViewId="0">
      <selection activeCell="B1" sqref="B1"/>
    </sheetView>
  </sheetViews>
  <sheetFormatPr defaultColWidth="11.44140625" defaultRowHeight="14.4" x14ac:dyDescent="0.3"/>
  <cols>
    <col min="1" max="1" width="27.6640625" customWidth="1"/>
    <col min="2" max="2" width="30" customWidth="1"/>
  </cols>
  <sheetData>
    <row r="1" spans="1:2" x14ac:dyDescent="0.3">
      <c r="A1" t="s">
        <v>420</v>
      </c>
      <c r="B1" t="s">
        <v>190</v>
      </c>
    </row>
    <row r="2" spans="1:2" x14ac:dyDescent="0.3">
      <c r="A2" t="s">
        <v>421</v>
      </c>
      <c r="B2" t="s">
        <v>421</v>
      </c>
    </row>
    <row r="3" spans="1:2" x14ac:dyDescent="0.3">
      <c r="A3" t="s">
        <v>422</v>
      </c>
      <c r="B3" t="s">
        <v>71</v>
      </c>
    </row>
    <row r="4" spans="1:2" x14ac:dyDescent="0.3">
      <c r="A4" t="s">
        <v>423</v>
      </c>
      <c r="B4" t="s">
        <v>72</v>
      </c>
    </row>
    <row r="5" spans="1:2" x14ac:dyDescent="0.3">
      <c r="A5" t="s">
        <v>424</v>
      </c>
      <c r="B5" t="s">
        <v>425</v>
      </c>
    </row>
    <row r="6" spans="1:2" x14ac:dyDescent="0.3">
      <c r="A6" t="s">
        <v>426</v>
      </c>
      <c r="B6" t="s">
        <v>427</v>
      </c>
    </row>
    <row r="7" spans="1:2" x14ac:dyDescent="0.3">
      <c r="A7" t="s">
        <v>428</v>
      </c>
      <c r="B7" t="s">
        <v>429</v>
      </c>
    </row>
    <row r="8" spans="1:2" x14ac:dyDescent="0.3">
      <c r="A8" t="s">
        <v>430</v>
      </c>
      <c r="B8" t="s">
        <v>431</v>
      </c>
    </row>
    <row r="9" spans="1:2" x14ac:dyDescent="0.3">
      <c r="A9" t="s">
        <v>432</v>
      </c>
      <c r="B9" t="s">
        <v>433</v>
      </c>
    </row>
    <row r="10" spans="1:2" x14ac:dyDescent="0.3">
      <c r="A10" t="s">
        <v>434</v>
      </c>
      <c r="B10" t="s">
        <v>435</v>
      </c>
    </row>
    <row r="11" spans="1:2" x14ac:dyDescent="0.3">
      <c r="A11" t="s">
        <v>436</v>
      </c>
      <c r="B11" t="s">
        <v>437</v>
      </c>
    </row>
  </sheetData>
  <pageMargins left="0.7" right="0.7" top="0.78740157499999996" bottom="0.78740157499999996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37B84-764E-420B-8F06-72332A6161F4}">
  <sheetPr>
    <pageSetUpPr fitToPage="1"/>
  </sheetPr>
  <dimension ref="A1:K70"/>
  <sheetViews>
    <sheetView showZeros="0" zoomScale="115" zoomScaleNormal="115" workbookViewId="0">
      <selection activeCell="G9" sqref="G9"/>
    </sheetView>
  </sheetViews>
  <sheetFormatPr defaultColWidth="11.44140625" defaultRowHeight="14.4" x14ac:dyDescent="0.3"/>
  <cols>
    <col min="1" max="1" width="26.5546875" customWidth="1"/>
    <col min="2" max="2" width="17" customWidth="1"/>
    <col min="3" max="3" width="14.109375" customWidth="1"/>
    <col min="4" max="4" width="14" customWidth="1"/>
    <col min="5" max="6" width="18.6640625" customWidth="1"/>
    <col min="7" max="7" width="19.6640625" customWidth="1"/>
    <col min="8" max="8" width="19.6640625" style="147" customWidth="1"/>
    <col min="9" max="9" width="20.6640625" style="147" customWidth="1"/>
    <col min="10" max="10" width="34" style="147" customWidth="1"/>
    <col min="11" max="11" width="42.88671875" customWidth="1"/>
    <col min="12" max="12" width="11.44140625" customWidth="1"/>
  </cols>
  <sheetData>
    <row r="1" spans="1:11" x14ac:dyDescent="0.3">
      <c r="A1" s="30" t="s">
        <v>438</v>
      </c>
      <c r="B1" s="30" t="s">
        <v>168</v>
      </c>
      <c r="C1" s="30" t="s">
        <v>162</v>
      </c>
      <c r="D1" s="30" t="s">
        <v>161</v>
      </c>
      <c r="E1" s="30" t="s">
        <v>439</v>
      </c>
      <c r="F1" s="30" t="s">
        <v>304</v>
      </c>
      <c r="G1" s="30" t="s">
        <v>440</v>
      </c>
      <c r="H1" s="149" t="s">
        <v>441</v>
      </c>
      <c r="I1" s="64" t="s">
        <v>442</v>
      </c>
    </row>
    <row r="2" spans="1:11" x14ac:dyDescent="0.3">
      <c r="A2" s="26" t="s">
        <v>192</v>
      </c>
      <c r="B2" s="26" t="s">
        <v>193</v>
      </c>
      <c r="C2" s="151">
        <v>3</v>
      </c>
      <c r="D2" s="136">
        <v>100</v>
      </c>
      <c r="E2" s="137">
        <v>904.66399879999994</v>
      </c>
      <c r="F2" s="137">
        <v>857.35306539999999</v>
      </c>
      <c r="G2" s="146">
        <v>8.0712697000000002</v>
      </c>
      <c r="H2" s="146">
        <v>24.213809099999999</v>
      </c>
      <c r="I2" s="147">
        <v>2713</v>
      </c>
      <c r="J2" s="150" t="s">
        <v>176</v>
      </c>
      <c r="K2" s="90" t="s">
        <v>176</v>
      </c>
    </row>
    <row r="3" spans="1:11" x14ac:dyDescent="0.3">
      <c r="A3" s="26" t="s">
        <v>192</v>
      </c>
      <c r="B3" s="26" t="s">
        <v>193</v>
      </c>
      <c r="C3" s="151">
        <v>3</v>
      </c>
      <c r="D3" s="136">
        <v>101</v>
      </c>
      <c r="E3" s="137">
        <v>880.94236679999995</v>
      </c>
      <c r="F3" s="137">
        <v>895.21800559999997</v>
      </c>
      <c r="G3" s="146">
        <v>8.1252659999999999</v>
      </c>
      <c r="H3" s="146">
        <v>24.375798100000001</v>
      </c>
      <c r="I3" s="147">
        <v>2642</v>
      </c>
      <c r="J3" s="150" t="s">
        <v>176</v>
      </c>
      <c r="K3" s="90" t="s">
        <v>176</v>
      </c>
    </row>
    <row r="4" spans="1:11" x14ac:dyDescent="0.3">
      <c r="A4" s="26" t="s">
        <v>192</v>
      </c>
      <c r="B4" s="26" t="s">
        <v>193</v>
      </c>
      <c r="C4" s="151">
        <v>3</v>
      </c>
      <c r="D4" s="136">
        <v>102</v>
      </c>
      <c r="E4" s="137">
        <v>850.20570540000006</v>
      </c>
      <c r="F4" s="137">
        <v>729.47243030000004</v>
      </c>
      <c r="G4" s="146">
        <v>6.4400881999999999</v>
      </c>
      <c r="H4" s="146">
        <v>19.320264699999999</v>
      </c>
      <c r="I4" s="147">
        <v>2550</v>
      </c>
      <c r="J4" s="150" t="s">
        <v>176</v>
      </c>
      <c r="K4" s="90" t="s">
        <v>176</v>
      </c>
    </row>
    <row r="5" spans="1:11" x14ac:dyDescent="0.3">
      <c r="A5" s="26" t="s">
        <v>192</v>
      </c>
      <c r="B5" s="26" t="s">
        <v>193</v>
      </c>
      <c r="C5" s="151">
        <v>3</v>
      </c>
      <c r="D5" s="136">
        <v>103</v>
      </c>
      <c r="E5" s="137">
        <v>829.99999939999998</v>
      </c>
      <c r="F5" s="137">
        <v>702.23308650000001</v>
      </c>
      <c r="G5" s="146">
        <v>6.1924374999999996</v>
      </c>
      <c r="H5" s="146">
        <v>18.577312599999999</v>
      </c>
      <c r="I5" s="147">
        <v>2489</v>
      </c>
      <c r="J5" s="150" t="s">
        <v>176</v>
      </c>
      <c r="K5" s="90" t="s">
        <v>176</v>
      </c>
    </row>
    <row r="6" spans="1:11" x14ac:dyDescent="0.3">
      <c r="A6" s="26" t="s">
        <v>192</v>
      </c>
      <c r="B6" s="26" t="s">
        <v>193</v>
      </c>
      <c r="C6" s="151">
        <v>3</v>
      </c>
      <c r="D6" s="136">
        <v>104</v>
      </c>
      <c r="E6" s="137">
        <v>649.22935659999996</v>
      </c>
      <c r="F6" s="137">
        <v>829.99993219999999</v>
      </c>
      <c r="G6" s="146">
        <v>6.0221676000000004</v>
      </c>
      <c r="H6" s="146">
        <v>18.066502700000001</v>
      </c>
      <c r="I6" s="147">
        <v>1947</v>
      </c>
      <c r="J6" s="150" t="s">
        <v>176</v>
      </c>
      <c r="K6" s="90" t="s">
        <v>176</v>
      </c>
    </row>
    <row r="7" spans="1:11" x14ac:dyDescent="0.3">
      <c r="A7" s="26" t="s">
        <v>192</v>
      </c>
      <c r="B7" s="26" t="s">
        <v>193</v>
      </c>
      <c r="C7" s="151">
        <v>3</v>
      </c>
      <c r="D7" s="136">
        <v>105</v>
      </c>
      <c r="E7" s="137">
        <v>603.92621999999994</v>
      </c>
      <c r="F7" s="137">
        <v>829.99993219999999</v>
      </c>
      <c r="G7" s="146">
        <v>5.7624801999999997</v>
      </c>
      <c r="H7" s="146">
        <v>17.287440499999999</v>
      </c>
      <c r="I7" s="147">
        <v>1811</v>
      </c>
      <c r="J7" s="150" t="s">
        <v>176</v>
      </c>
      <c r="K7" s="90" t="s">
        <v>176</v>
      </c>
    </row>
    <row r="8" spans="1:11" x14ac:dyDescent="0.3">
      <c r="A8" s="26" t="s">
        <v>192</v>
      </c>
      <c r="B8" s="26" t="s">
        <v>193</v>
      </c>
      <c r="C8" s="151">
        <v>15</v>
      </c>
      <c r="D8" s="136">
        <v>106</v>
      </c>
      <c r="E8" s="137">
        <v>890</v>
      </c>
      <c r="F8" s="137">
        <v>250</v>
      </c>
      <c r="G8" s="146">
        <v>6.3187783</v>
      </c>
      <c r="H8" s="146">
        <v>94.781674499999994</v>
      </c>
      <c r="I8" s="147">
        <v>13350</v>
      </c>
      <c r="J8" s="150" t="s">
        <v>176</v>
      </c>
      <c r="K8" s="90" t="s">
        <v>176</v>
      </c>
    </row>
    <row r="9" spans="1:11" x14ac:dyDescent="0.3">
      <c r="A9" s="26" t="s">
        <v>192</v>
      </c>
      <c r="B9" s="26" t="s">
        <v>193</v>
      </c>
      <c r="C9" s="151">
        <v>3</v>
      </c>
      <c r="D9" s="136">
        <v>107</v>
      </c>
      <c r="E9" s="137">
        <v>890</v>
      </c>
      <c r="F9" s="137">
        <v>343.8119643</v>
      </c>
      <c r="G9" s="146">
        <v>5.2904169999999997</v>
      </c>
      <c r="H9" s="146">
        <v>15.8712509</v>
      </c>
      <c r="I9" s="147">
        <v>2670</v>
      </c>
      <c r="J9" s="150" t="s">
        <v>176</v>
      </c>
      <c r="K9" s="90" t="s">
        <v>176</v>
      </c>
    </row>
    <row r="10" spans="1:11" x14ac:dyDescent="0.3">
      <c r="A10" s="26" t="s">
        <v>192</v>
      </c>
      <c r="B10" s="26" t="s">
        <v>193</v>
      </c>
      <c r="C10" s="151">
        <v>3</v>
      </c>
      <c r="D10" s="136">
        <v>108</v>
      </c>
      <c r="E10" s="137">
        <v>334.84304320000001</v>
      </c>
      <c r="F10" s="137">
        <v>889.99993240000003</v>
      </c>
      <c r="G10" s="146">
        <v>5.4450938999999998</v>
      </c>
      <c r="H10" s="146">
        <v>16.335281800000001</v>
      </c>
      <c r="I10" s="147">
        <v>1004</v>
      </c>
      <c r="J10" s="150" t="s">
        <v>176</v>
      </c>
      <c r="K10" s="90" t="s">
        <v>176</v>
      </c>
    </row>
    <row r="11" spans="1:11" x14ac:dyDescent="0.3">
      <c r="A11" s="26" t="s">
        <v>192</v>
      </c>
      <c r="B11" s="26" t="s">
        <v>193</v>
      </c>
      <c r="C11" s="151">
        <v>3</v>
      </c>
      <c r="D11" s="136">
        <v>109</v>
      </c>
      <c r="E11" s="137">
        <v>316.7014034</v>
      </c>
      <c r="F11" s="137">
        <v>889.9999325</v>
      </c>
      <c r="G11" s="146">
        <v>5.5973870999999997</v>
      </c>
      <c r="H11" s="146">
        <v>16.792161199999999</v>
      </c>
      <c r="I11" s="147">
        <v>950</v>
      </c>
      <c r="J11" s="150" t="s">
        <v>176</v>
      </c>
      <c r="K11" s="90" t="s">
        <v>176</v>
      </c>
    </row>
    <row r="12" spans="1:11" x14ac:dyDescent="0.3">
      <c r="A12" s="26" t="s">
        <v>192</v>
      </c>
      <c r="B12" s="26" t="s">
        <v>193</v>
      </c>
      <c r="C12" s="151">
        <v>3</v>
      </c>
      <c r="D12" s="136">
        <v>110</v>
      </c>
      <c r="E12" s="137">
        <v>69.999599799999999</v>
      </c>
      <c r="F12" s="137">
        <v>889.99993240000003</v>
      </c>
      <c r="G12" s="146">
        <v>1.7359073</v>
      </c>
      <c r="H12" s="146">
        <v>5.2077219000000001</v>
      </c>
      <c r="I12" s="147">
        <v>209</v>
      </c>
      <c r="J12" s="150" t="s">
        <v>176</v>
      </c>
      <c r="K12" s="90" t="s">
        <v>176</v>
      </c>
    </row>
    <row r="13" spans="1:11" x14ac:dyDescent="0.3">
      <c r="A13" s="26" t="s">
        <v>192</v>
      </c>
      <c r="B13" s="26" t="s">
        <v>193</v>
      </c>
      <c r="C13" s="151">
        <v>3</v>
      </c>
      <c r="D13" s="136">
        <v>111</v>
      </c>
      <c r="E13" s="137">
        <v>839.99983569999995</v>
      </c>
      <c r="F13" s="137">
        <v>359.08212850000001</v>
      </c>
      <c r="G13" s="146">
        <v>5.168501</v>
      </c>
      <c r="H13" s="146">
        <v>15.505502999999999</v>
      </c>
      <c r="I13" s="147">
        <v>2519</v>
      </c>
      <c r="J13" s="150" t="s">
        <v>176</v>
      </c>
      <c r="K13" s="90" t="s">
        <v>176</v>
      </c>
    </row>
    <row r="14" spans="1:11" x14ac:dyDescent="0.3">
      <c r="A14" s="26" t="s">
        <v>195</v>
      </c>
      <c r="B14" s="26" t="s">
        <v>197</v>
      </c>
      <c r="C14" s="151">
        <v>6</v>
      </c>
      <c r="D14" s="136">
        <v>112</v>
      </c>
      <c r="E14" s="137">
        <v>100</v>
      </c>
      <c r="F14" s="137">
        <v>33.700000000000003</v>
      </c>
      <c r="G14" s="146">
        <v>0.156</v>
      </c>
      <c r="H14" s="146">
        <v>0.93600000000000005</v>
      </c>
      <c r="I14" s="147">
        <v>600</v>
      </c>
      <c r="J14" s="150" t="s">
        <v>176</v>
      </c>
      <c r="K14" s="90" t="s">
        <v>176</v>
      </c>
    </row>
    <row r="15" spans="1:11" x14ac:dyDescent="0.3">
      <c r="A15" s="26" t="s">
        <v>184</v>
      </c>
      <c r="B15" s="26" t="s">
        <v>177</v>
      </c>
      <c r="C15" s="151">
        <v>18</v>
      </c>
      <c r="D15" s="136">
        <v>113</v>
      </c>
      <c r="E15" s="137">
        <v>86</v>
      </c>
      <c r="F15" s="137">
        <v>109</v>
      </c>
      <c r="G15" s="146">
        <v>0.1220898</v>
      </c>
      <c r="H15" s="146">
        <v>2.1976170000000002</v>
      </c>
      <c r="I15" s="147">
        <v>1548</v>
      </c>
      <c r="J15" s="150" t="s">
        <v>176</v>
      </c>
      <c r="K15" s="90" t="s">
        <v>176</v>
      </c>
    </row>
    <row r="16" spans="1:11" x14ac:dyDescent="0.3">
      <c r="A16" s="26" t="s">
        <v>179</v>
      </c>
      <c r="B16" s="26" t="s">
        <v>177</v>
      </c>
      <c r="C16" s="151">
        <v>3</v>
      </c>
      <c r="D16" s="136">
        <v>114</v>
      </c>
      <c r="E16" s="137">
        <v>2824.9999859999998</v>
      </c>
      <c r="F16" s="137">
        <v>1999.7839793000001</v>
      </c>
      <c r="G16" s="146">
        <v>64.494065899999995</v>
      </c>
      <c r="H16" s="146">
        <v>193.48219779999999</v>
      </c>
      <c r="I16" s="147">
        <v>8474</v>
      </c>
      <c r="J16" s="150" t="s">
        <v>176</v>
      </c>
      <c r="K16" s="90" t="s">
        <v>176</v>
      </c>
    </row>
    <row r="17" spans="1:11" x14ac:dyDescent="0.3">
      <c r="A17" s="26" t="s">
        <v>179</v>
      </c>
      <c r="B17" s="26" t="s">
        <v>177</v>
      </c>
      <c r="C17" s="151">
        <v>3</v>
      </c>
      <c r="D17" s="136">
        <v>115</v>
      </c>
      <c r="E17" s="137">
        <v>974.99995760000002</v>
      </c>
      <c r="F17" s="137">
        <v>1165.4504442</v>
      </c>
      <c r="G17" s="146">
        <v>22.645883300000001</v>
      </c>
      <c r="H17" s="146">
        <v>67.937649899999997</v>
      </c>
      <c r="I17" s="147">
        <v>2924</v>
      </c>
      <c r="J17" s="150" t="s">
        <v>176</v>
      </c>
      <c r="K17" s="90" t="s">
        <v>176</v>
      </c>
    </row>
    <row r="18" spans="1:11" x14ac:dyDescent="0.3">
      <c r="A18" s="26" t="s">
        <v>179</v>
      </c>
      <c r="B18" s="26" t="s">
        <v>177</v>
      </c>
      <c r="C18" s="151">
        <v>3</v>
      </c>
      <c r="D18" s="136">
        <v>116</v>
      </c>
      <c r="E18" s="137">
        <v>1321.9114939000001</v>
      </c>
      <c r="F18" s="137">
        <v>60</v>
      </c>
      <c r="G18" s="146">
        <v>6.1837289999999996</v>
      </c>
      <c r="H18" s="146">
        <v>18.5511871</v>
      </c>
      <c r="I18" s="147">
        <v>3965</v>
      </c>
      <c r="J18" s="150" t="s">
        <v>176</v>
      </c>
      <c r="K18" s="90" t="s">
        <v>176</v>
      </c>
    </row>
    <row r="19" spans="1:11" x14ac:dyDescent="0.3">
      <c r="A19" s="26" t="s">
        <v>179</v>
      </c>
      <c r="B19" s="26" t="s">
        <v>177</v>
      </c>
      <c r="C19" s="151">
        <v>3</v>
      </c>
      <c r="D19" s="136">
        <v>117</v>
      </c>
      <c r="E19" s="137">
        <v>1214.9999336000001</v>
      </c>
      <c r="F19" s="137">
        <v>919.63937020000003</v>
      </c>
      <c r="G19" s="146">
        <v>27.846529799999999</v>
      </c>
      <c r="H19" s="146">
        <v>83.539589399999997</v>
      </c>
      <c r="I19" s="147">
        <v>3644</v>
      </c>
      <c r="J19" s="150" t="s">
        <v>176</v>
      </c>
      <c r="K19" s="90" t="s">
        <v>176</v>
      </c>
    </row>
    <row r="20" spans="1:11" x14ac:dyDescent="0.3">
      <c r="A20" s="26" t="s">
        <v>179</v>
      </c>
      <c r="B20" s="26" t="s">
        <v>177</v>
      </c>
      <c r="C20" s="151">
        <v>3</v>
      </c>
      <c r="D20" s="136">
        <v>118</v>
      </c>
      <c r="E20" s="137">
        <v>984.9995414</v>
      </c>
      <c r="F20" s="137">
        <v>704.22721260000003</v>
      </c>
      <c r="G20" s="146">
        <v>26.6111814</v>
      </c>
      <c r="H20" s="146">
        <v>79.833544200000006</v>
      </c>
      <c r="I20" s="147">
        <v>2954</v>
      </c>
      <c r="J20" s="150" t="s">
        <v>176</v>
      </c>
      <c r="K20" s="90" t="s">
        <v>176</v>
      </c>
    </row>
    <row r="21" spans="1:11" x14ac:dyDescent="0.3">
      <c r="A21" s="26" t="s">
        <v>179</v>
      </c>
      <c r="B21" s="26" t="s">
        <v>177</v>
      </c>
      <c r="C21" s="151">
        <v>3</v>
      </c>
      <c r="D21" s="136">
        <v>119</v>
      </c>
      <c r="E21" s="137">
        <v>982.08714950000001</v>
      </c>
      <c r="F21" s="137">
        <v>42.400000800000001</v>
      </c>
      <c r="G21" s="146">
        <v>3.2138311000000002</v>
      </c>
      <c r="H21" s="146">
        <v>9.6414933999999999</v>
      </c>
      <c r="I21" s="147">
        <v>2946</v>
      </c>
      <c r="J21" s="150" t="s">
        <v>176</v>
      </c>
      <c r="K21" s="90" t="s">
        <v>176</v>
      </c>
    </row>
    <row r="22" spans="1:11" x14ac:dyDescent="0.3">
      <c r="A22" s="26" t="s">
        <v>179</v>
      </c>
      <c r="B22" s="26" t="s">
        <v>177</v>
      </c>
      <c r="C22" s="151">
        <v>3</v>
      </c>
      <c r="D22" s="136">
        <v>120</v>
      </c>
      <c r="E22" s="137">
        <v>973.06929849999995</v>
      </c>
      <c r="F22" s="137">
        <v>42.400000800000001</v>
      </c>
      <c r="G22" s="146">
        <v>3.1838161</v>
      </c>
      <c r="H22" s="146">
        <v>9.5514483999999999</v>
      </c>
      <c r="I22" s="147">
        <v>2919</v>
      </c>
      <c r="J22" s="150" t="s">
        <v>176</v>
      </c>
      <c r="K22" s="90" t="s">
        <v>176</v>
      </c>
    </row>
    <row r="23" spans="1:11" x14ac:dyDescent="0.3">
      <c r="A23" s="26" t="s">
        <v>179</v>
      </c>
      <c r="B23" s="26" t="s">
        <v>177</v>
      </c>
      <c r="C23" s="151">
        <v>3</v>
      </c>
      <c r="D23" s="136">
        <v>121</v>
      </c>
      <c r="E23" s="137">
        <v>285.00000139999997</v>
      </c>
      <c r="F23" s="137">
        <v>494.03251999999998</v>
      </c>
      <c r="G23" s="146">
        <v>6.6705142000000004</v>
      </c>
      <c r="H23" s="146">
        <v>20.011542599999999</v>
      </c>
      <c r="I23" s="147">
        <v>855</v>
      </c>
      <c r="J23" s="150" t="s">
        <v>176</v>
      </c>
      <c r="K23" s="90" t="s">
        <v>176</v>
      </c>
    </row>
    <row r="24" spans="1:11" x14ac:dyDescent="0.3">
      <c r="A24" s="26" t="s">
        <v>179</v>
      </c>
      <c r="B24" s="26" t="s">
        <v>177</v>
      </c>
      <c r="C24" s="151">
        <v>3</v>
      </c>
      <c r="D24" s="136">
        <v>122</v>
      </c>
      <c r="E24" s="137">
        <v>54.999609200000002</v>
      </c>
      <c r="F24" s="137">
        <v>257.60355929999997</v>
      </c>
      <c r="G24" s="146">
        <v>1.0346394999999999</v>
      </c>
      <c r="H24" s="146">
        <v>3.1039184</v>
      </c>
      <c r="I24" s="147">
        <v>164</v>
      </c>
      <c r="J24" s="150" t="s">
        <v>176</v>
      </c>
      <c r="K24" s="90" t="s">
        <v>176</v>
      </c>
    </row>
    <row r="25" spans="1:11" x14ac:dyDescent="0.3">
      <c r="A25" s="26" t="s">
        <v>179</v>
      </c>
      <c r="B25" s="26" t="s">
        <v>177</v>
      </c>
      <c r="C25" s="151">
        <v>3</v>
      </c>
      <c r="D25" s="136">
        <v>123</v>
      </c>
      <c r="E25" s="137">
        <v>170</v>
      </c>
      <c r="F25" s="137">
        <v>60</v>
      </c>
      <c r="G25" s="146">
        <v>0.77487090000000003</v>
      </c>
      <c r="H25" s="146">
        <v>2.3246126999999999</v>
      </c>
      <c r="I25" s="147">
        <v>510</v>
      </c>
      <c r="J25" s="150" t="s">
        <v>176</v>
      </c>
      <c r="K25" s="90" t="s">
        <v>176</v>
      </c>
    </row>
    <row r="26" spans="1:11" x14ac:dyDescent="0.3">
      <c r="A26" s="26" t="s">
        <v>179</v>
      </c>
      <c r="B26" s="26" t="s">
        <v>177</v>
      </c>
      <c r="C26" s="151">
        <v>3</v>
      </c>
      <c r="D26" s="136">
        <v>124</v>
      </c>
      <c r="E26" s="137">
        <v>170</v>
      </c>
      <c r="F26" s="137">
        <v>120</v>
      </c>
      <c r="G26" s="146">
        <v>1.5755709</v>
      </c>
      <c r="H26" s="146">
        <v>4.7267127000000002</v>
      </c>
      <c r="I26" s="147">
        <v>510</v>
      </c>
      <c r="J26" s="150" t="s">
        <v>176</v>
      </c>
      <c r="K26" s="90" t="s">
        <v>176</v>
      </c>
    </row>
    <row r="27" spans="1:11" x14ac:dyDescent="0.3">
      <c r="A27" s="26" t="s">
        <v>179</v>
      </c>
      <c r="B27" s="26" t="s">
        <v>177</v>
      </c>
      <c r="C27" s="151">
        <v>3</v>
      </c>
      <c r="D27" s="136">
        <v>125</v>
      </c>
      <c r="E27" s="137">
        <v>44.999606100000001</v>
      </c>
      <c r="F27" s="137">
        <v>170.00000059999999</v>
      </c>
      <c r="G27" s="146">
        <v>0.60051969999999999</v>
      </c>
      <c r="H27" s="146">
        <v>1.8015589999999999</v>
      </c>
      <c r="I27" s="147">
        <v>134</v>
      </c>
      <c r="J27" s="150" t="s">
        <v>176</v>
      </c>
      <c r="K27" s="90" t="s">
        <v>176</v>
      </c>
    </row>
    <row r="28" spans="1:11" x14ac:dyDescent="0.3">
      <c r="A28" s="26" t="s">
        <v>179</v>
      </c>
      <c r="B28" s="26" t="s">
        <v>177</v>
      </c>
      <c r="C28" s="151">
        <v>3</v>
      </c>
      <c r="D28" s="136">
        <v>126</v>
      </c>
      <c r="E28" s="137">
        <v>170</v>
      </c>
      <c r="F28" s="137">
        <v>90</v>
      </c>
      <c r="G28" s="146">
        <v>1.1695173999999999</v>
      </c>
      <c r="H28" s="146">
        <v>3.5085522</v>
      </c>
      <c r="I28" s="147">
        <v>510</v>
      </c>
      <c r="J28" s="150" t="s">
        <v>176</v>
      </c>
      <c r="K28" s="90" t="s">
        <v>176</v>
      </c>
    </row>
    <row r="29" spans="1:11" x14ac:dyDescent="0.3">
      <c r="A29" s="26" t="s">
        <v>179</v>
      </c>
      <c r="B29" s="26" t="s">
        <v>177</v>
      </c>
      <c r="C29" s="151">
        <v>3</v>
      </c>
      <c r="D29" s="136">
        <v>127</v>
      </c>
      <c r="E29" s="137">
        <v>120</v>
      </c>
      <c r="F29" s="137">
        <v>120</v>
      </c>
      <c r="G29" s="146">
        <v>1.0988674</v>
      </c>
      <c r="H29" s="146">
        <v>3.2966022000000001</v>
      </c>
      <c r="I29" s="147">
        <v>360</v>
      </c>
      <c r="J29" s="150" t="s">
        <v>176</v>
      </c>
      <c r="K29" s="90" t="s">
        <v>176</v>
      </c>
    </row>
    <row r="30" spans="1:11" x14ac:dyDescent="0.3">
      <c r="A30" s="26" t="s">
        <v>179</v>
      </c>
      <c r="B30" s="26" t="s">
        <v>177</v>
      </c>
      <c r="C30" s="151">
        <v>3</v>
      </c>
      <c r="D30" s="136">
        <v>128</v>
      </c>
      <c r="E30" s="137">
        <v>120</v>
      </c>
      <c r="F30" s="137">
        <v>385</v>
      </c>
      <c r="G30" s="146">
        <v>3.5794014000000001</v>
      </c>
      <c r="H30" s="146">
        <v>10.7382043</v>
      </c>
      <c r="I30" s="147">
        <v>360</v>
      </c>
      <c r="J30" s="150" t="s">
        <v>176</v>
      </c>
      <c r="K30" s="90" t="s">
        <v>176</v>
      </c>
    </row>
    <row r="31" spans="1:11" x14ac:dyDescent="0.3">
      <c r="A31" s="26" t="s">
        <v>179</v>
      </c>
      <c r="B31" s="26" t="s">
        <v>177</v>
      </c>
      <c r="C31" s="151">
        <v>6</v>
      </c>
      <c r="D31" s="136">
        <v>129</v>
      </c>
      <c r="E31" s="137">
        <v>30</v>
      </c>
      <c r="F31" s="137">
        <v>105</v>
      </c>
      <c r="G31" s="146">
        <v>0.19821250000000001</v>
      </c>
      <c r="H31" s="146">
        <v>1.1892750000000001</v>
      </c>
      <c r="I31" s="147">
        <v>180</v>
      </c>
      <c r="J31" s="150" t="s">
        <v>176</v>
      </c>
      <c r="K31" s="90" t="s">
        <v>176</v>
      </c>
    </row>
    <row r="32" spans="1:11" x14ac:dyDescent="0.3">
      <c r="A32" s="26" t="s">
        <v>185</v>
      </c>
      <c r="B32" s="26" t="s">
        <v>177</v>
      </c>
      <c r="C32" s="151">
        <v>12</v>
      </c>
      <c r="D32" s="136">
        <v>130</v>
      </c>
      <c r="E32" s="137">
        <v>35</v>
      </c>
      <c r="F32" s="137">
        <v>35</v>
      </c>
      <c r="G32" s="146">
        <v>2.2646699999999999E-2</v>
      </c>
      <c r="H32" s="146">
        <v>0.2717601</v>
      </c>
      <c r="I32" s="147">
        <v>420</v>
      </c>
      <c r="J32" s="150" t="s">
        <v>176</v>
      </c>
      <c r="K32" s="90" t="s">
        <v>176</v>
      </c>
    </row>
    <row r="33" spans="1:11" x14ac:dyDescent="0.3">
      <c r="A33" s="26" t="s">
        <v>180</v>
      </c>
      <c r="B33" s="26" t="s">
        <v>177</v>
      </c>
      <c r="C33" s="151">
        <v>9</v>
      </c>
      <c r="D33" s="136">
        <v>131</v>
      </c>
      <c r="E33" s="137">
        <v>80</v>
      </c>
      <c r="F33" s="137">
        <v>80</v>
      </c>
      <c r="G33" s="146">
        <v>0.24929689999999999</v>
      </c>
      <c r="H33" s="146">
        <v>2.2436720999999999</v>
      </c>
      <c r="I33" s="147">
        <v>720</v>
      </c>
      <c r="J33" s="150" t="s">
        <v>176</v>
      </c>
      <c r="K33" s="90" t="s">
        <v>176</v>
      </c>
    </row>
    <row r="34" spans="1:11" x14ac:dyDescent="0.3">
      <c r="A34" s="26" t="s">
        <v>180</v>
      </c>
      <c r="B34" s="26" t="s">
        <v>177</v>
      </c>
      <c r="C34" s="151">
        <v>3</v>
      </c>
      <c r="D34" s="136">
        <v>132</v>
      </c>
      <c r="E34" s="137">
        <v>68</v>
      </c>
      <c r="F34" s="137">
        <v>68</v>
      </c>
      <c r="G34" s="146">
        <v>0.18149199999999999</v>
      </c>
      <c r="H34" s="146">
        <v>0.54447599999999996</v>
      </c>
      <c r="I34" s="147">
        <v>204</v>
      </c>
      <c r="J34" s="150" t="s">
        <v>176</v>
      </c>
      <c r="K34" s="90" t="s">
        <v>176</v>
      </c>
    </row>
    <row r="35" spans="1:11" x14ac:dyDescent="0.3">
      <c r="A35" s="26" t="s">
        <v>188</v>
      </c>
      <c r="B35" s="26" t="s">
        <v>177</v>
      </c>
      <c r="C35" s="151">
        <v>3</v>
      </c>
      <c r="D35" s="136">
        <v>133</v>
      </c>
      <c r="E35" s="137">
        <v>60</v>
      </c>
      <c r="F35" s="137">
        <v>404.24112459999998</v>
      </c>
      <c r="G35" s="146">
        <v>1.4034188999999999</v>
      </c>
      <c r="H35" s="146">
        <v>4.2102567000000004</v>
      </c>
      <c r="I35" s="147">
        <v>180</v>
      </c>
      <c r="J35" s="150" t="s">
        <v>176</v>
      </c>
      <c r="K35" s="90" t="s">
        <v>176</v>
      </c>
    </row>
    <row r="36" spans="1:11" x14ac:dyDescent="0.3">
      <c r="A36" s="26" t="s">
        <v>188</v>
      </c>
      <c r="B36" s="26" t="s">
        <v>177</v>
      </c>
      <c r="C36" s="151">
        <v>3</v>
      </c>
      <c r="D36" s="136">
        <v>134</v>
      </c>
      <c r="E36" s="137">
        <v>60</v>
      </c>
      <c r="F36" s="137">
        <v>398.27113680000002</v>
      </c>
      <c r="G36" s="146">
        <v>1.3787916</v>
      </c>
      <c r="H36" s="146">
        <v>4.1363747999999996</v>
      </c>
      <c r="I36" s="147">
        <v>180</v>
      </c>
      <c r="J36" s="150" t="s">
        <v>176</v>
      </c>
      <c r="K36" s="90" t="s">
        <v>176</v>
      </c>
    </row>
    <row r="37" spans="1:11" x14ac:dyDescent="0.3">
      <c r="A37" s="26" t="s">
        <v>188</v>
      </c>
      <c r="B37" s="26" t="s">
        <v>177</v>
      </c>
      <c r="C37" s="151">
        <v>3</v>
      </c>
      <c r="D37" s="136">
        <v>135</v>
      </c>
      <c r="E37" s="137">
        <v>379.54599380000002</v>
      </c>
      <c r="F37" s="137">
        <v>60</v>
      </c>
      <c r="G37" s="146">
        <v>1.3207850000000001</v>
      </c>
      <c r="H37" s="146">
        <v>3.9623550999999999</v>
      </c>
      <c r="I37" s="147">
        <v>1138</v>
      </c>
      <c r="J37" s="150" t="s">
        <v>176</v>
      </c>
      <c r="K37" s="90" t="s">
        <v>176</v>
      </c>
    </row>
    <row r="38" spans="1:11" x14ac:dyDescent="0.3">
      <c r="A38" s="26" t="s">
        <v>188</v>
      </c>
      <c r="B38" s="26" t="s">
        <v>177</v>
      </c>
      <c r="C38" s="151">
        <v>3</v>
      </c>
      <c r="D38" s="136">
        <v>136</v>
      </c>
      <c r="E38" s="137">
        <v>377.90204219999998</v>
      </c>
      <c r="F38" s="137">
        <v>60</v>
      </c>
      <c r="G38" s="146">
        <v>1.3207728999999999</v>
      </c>
      <c r="H38" s="146">
        <v>3.9623186000000001</v>
      </c>
      <c r="I38" s="147">
        <v>1133</v>
      </c>
      <c r="J38" s="150" t="s">
        <v>176</v>
      </c>
      <c r="K38" s="90" t="s">
        <v>176</v>
      </c>
    </row>
    <row r="39" spans="1:11" x14ac:dyDescent="0.3">
      <c r="A39" s="26" t="s">
        <v>188</v>
      </c>
      <c r="B39" s="26" t="s">
        <v>177</v>
      </c>
      <c r="C39" s="151">
        <v>3</v>
      </c>
      <c r="D39" s="136">
        <v>137</v>
      </c>
      <c r="E39" s="137">
        <v>344.82202430000001</v>
      </c>
      <c r="F39" s="137">
        <v>60</v>
      </c>
      <c r="G39" s="146">
        <v>1.1409403</v>
      </c>
      <c r="H39" s="146">
        <v>3.4228208000000002</v>
      </c>
      <c r="I39" s="147">
        <v>1034</v>
      </c>
      <c r="J39" s="150" t="s">
        <v>176</v>
      </c>
      <c r="K39" s="90" t="s">
        <v>176</v>
      </c>
    </row>
    <row r="40" spans="1:11" x14ac:dyDescent="0.3">
      <c r="A40" s="26" t="s">
        <v>188</v>
      </c>
      <c r="B40" s="26" t="s">
        <v>177</v>
      </c>
      <c r="C40" s="151">
        <v>3</v>
      </c>
      <c r="D40" s="136">
        <v>138</v>
      </c>
      <c r="E40" s="137">
        <v>60</v>
      </c>
      <c r="F40" s="137">
        <v>300.28389950000002</v>
      </c>
      <c r="G40" s="146">
        <v>1.0766458999999999</v>
      </c>
      <c r="H40" s="146">
        <v>3.2299376</v>
      </c>
      <c r="I40" s="147">
        <v>180</v>
      </c>
      <c r="J40" s="150" t="s">
        <v>176</v>
      </c>
      <c r="K40" s="90" t="s">
        <v>176</v>
      </c>
    </row>
    <row r="41" spans="1:11" x14ac:dyDescent="0.3">
      <c r="A41" s="26" t="s">
        <v>188</v>
      </c>
      <c r="B41" s="26" t="s">
        <v>177</v>
      </c>
      <c r="C41" s="151">
        <v>3</v>
      </c>
      <c r="D41" s="136">
        <v>139</v>
      </c>
      <c r="E41" s="137">
        <v>297.68589100000003</v>
      </c>
      <c r="F41" s="137">
        <v>60</v>
      </c>
      <c r="G41" s="146">
        <v>0.96211760000000002</v>
      </c>
      <c r="H41" s="146">
        <v>2.8863527000000002</v>
      </c>
      <c r="I41" s="147">
        <v>893</v>
      </c>
      <c r="J41" s="150" t="s">
        <v>176</v>
      </c>
      <c r="K41" s="90" t="s">
        <v>176</v>
      </c>
    </row>
    <row r="42" spans="1:11" x14ac:dyDescent="0.3">
      <c r="A42" s="26" t="s">
        <v>188</v>
      </c>
      <c r="B42" s="26" t="s">
        <v>177</v>
      </c>
      <c r="C42" s="151">
        <v>3</v>
      </c>
      <c r="D42" s="136">
        <v>140</v>
      </c>
      <c r="E42" s="137">
        <v>60</v>
      </c>
      <c r="F42" s="137">
        <v>285.02285790000002</v>
      </c>
      <c r="G42" s="146">
        <v>1.0236938</v>
      </c>
      <c r="H42" s="146">
        <v>3.0710814000000002</v>
      </c>
      <c r="I42" s="147">
        <v>180</v>
      </c>
      <c r="J42" s="150" t="s">
        <v>176</v>
      </c>
      <c r="K42" s="90" t="s">
        <v>176</v>
      </c>
    </row>
    <row r="43" spans="1:11" x14ac:dyDescent="0.3">
      <c r="A43" s="26" t="s">
        <v>188</v>
      </c>
      <c r="B43" s="26" t="s">
        <v>177</v>
      </c>
      <c r="C43" s="151">
        <v>3</v>
      </c>
      <c r="D43" s="136">
        <v>141</v>
      </c>
      <c r="E43" s="137">
        <v>276.03022750000002</v>
      </c>
      <c r="F43" s="137">
        <v>60</v>
      </c>
      <c r="G43" s="146">
        <v>0.99360079999999995</v>
      </c>
      <c r="H43" s="146">
        <v>2.9808024</v>
      </c>
      <c r="I43" s="147">
        <v>828</v>
      </c>
      <c r="J43" s="150" t="s">
        <v>176</v>
      </c>
      <c r="K43" s="90" t="s">
        <v>176</v>
      </c>
    </row>
    <row r="44" spans="1:11" x14ac:dyDescent="0.3">
      <c r="A44" s="26" t="s">
        <v>188</v>
      </c>
      <c r="B44" s="26" t="s">
        <v>177</v>
      </c>
      <c r="C44" s="151">
        <v>3</v>
      </c>
      <c r="D44" s="136">
        <v>142</v>
      </c>
      <c r="E44" s="137">
        <v>257.79166550000002</v>
      </c>
      <c r="F44" s="137">
        <v>60</v>
      </c>
      <c r="G44" s="146">
        <v>0.93081440000000004</v>
      </c>
      <c r="H44" s="146">
        <v>2.7924430999999998</v>
      </c>
      <c r="I44" s="147">
        <v>773</v>
      </c>
      <c r="J44" s="150" t="s">
        <v>176</v>
      </c>
      <c r="K44" s="90" t="s">
        <v>176</v>
      </c>
    </row>
    <row r="45" spans="1:11" x14ac:dyDescent="0.3">
      <c r="A45" s="26" t="s">
        <v>188</v>
      </c>
      <c r="B45" s="26" t="s">
        <v>177</v>
      </c>
      <c r="C45" s="151">
        <v>3</v>
      </c>
      <c r="D45" s="136">
        <v>143</v>
      </c>
      <c r="E45" s="137">
        <v>60</v>
      </c>
      <c r="F45" s="137">
        <v>249.59996559999999</v>
      </c>
      <c r="G45" s="146">
        <v>0.77777839999999998</v>
      </c>
      <c r="H45" s="146">
        <v>2.3333352000000001</v>
      </c>
      <c r="I45" s="147">
        <v>180</v>
      </c>
      <c r="J45" s="150" t="s">
        <v>176</v>
      </c>
      <c r="K45" s="90" t="s">
        <v>176</v>
      </c>
    </row>
    <row r="46" spans="1:11" x14ac:dyDescent="0.3">
      <c r="A46" s="26" t="s">
        <v>188</v>
      </c>
      <c r="B46" s="26" t="s">
        <v>177</v>
      </c>
      <c r="C46" s="151">
        <v>3</v>
      </c>
      <c r="D46" s="136">
        <v>144</v>
      </c>
      <c r="E46" s="137">
        <v>60</v>
      </c>
      <c r="F46" s="137">
        <v>211.73500290000001</v>
      </c>
      <c r="G46" s="146">
        <v>0.63510319999999998</v>
      </c>
      <c r="H46" s="146">
        <v>1.9053097000000001</v>
      </c>
      <c r="I46" s="147">
        <v>180</v>
      </c>
      <c r="J46" s="150" t="s">
        <v>176</v>
      </c>
      <c r="K46" s="90" t="s">
        <v>176</v>
      </c>
    </row>
    <row r="47" spans="1:11" x14ac:dyDescent="0.3">
      <c r="A47" s="26" t="s">
        <v>188</v>
      </c>
      <c r="B47" s="26" t="s">
        <v>177</v>
      </c>
      <c r="C47" s="151">
        <v>3</v>
      </c>
      <c r="D47" s="136">
        <v>145</v>
      </c>
      <c r="E47" s="137">
        <v>200</v>
      </c>
      <c r="F47" s="137">
        <v>60</v>
      </c>
      <c r="G47" s="146">
        <v>0.73768259999999997</v>
      </c>
      <c r="H47" s="146">
        <v>2.2130478999999998</v>
      </c>
      <c r="I47" s="147">
        <v>600</v>
      </c>
      <c r="J47" s="150" t="s">
        <v>176</v>
      </c>
      <c r="K47" s="90" t="s">
        <v>176</v>
      </c>
    </row>
    <row r="48" spans="1:11" x14ac:dyDescent="0.3">
      <c r="A48" s="26" t="s">
        <v>188</v>
      </c>
      <c r="B48" s="26" t="s">
        <v>177</v>
      </c>
      <c r="C48" s="151">
        <v>30</v>
      </c>
      <c r="D48" s="136">
        <v>146</v>
      </c>
      <c r="E48" s="137">
        <v>190</v>
      </c>
      <c r="F48" s="137">
        <v>60</v>
      </c>
      <c r="G48" s="146">
        <v>0.70186809999999999</v>
      </c>
      <c r="H48" s="146">
        <v>21.056043800000001</v>
      </c>
      <c r="I48" s="147">
        <v>5700</v>
      </c>
      <c r="J48" s="150" t="s">
        <v>176</v>
      </c>
      <c r="K48" s="90" t="s">
        <v>176</v>
      </c>
    </row>
    <row r="49" spans="1:11" x14ac:dyDescent="0.3">
      <c r="A49" s="26" t="s">
        <v>188</v>
      </c>
      <c r="B49" s="26" t="s">
        <v>177</v>
      </c>
      <c r="C49" s="151">
        <v>3</v>
      </c>
      <c r="D49" s="136">
        <v>147</v>
      </c>
      <c r="E49" s="137">
        <v>123.5750013</v>
      </c>
      <c r="F49" s="137">
        <v>76.678809799999996</v>
      </c>
      <c r="G49" s="146">
        <v>0.36071760000000003</v>
      </c>
      <c r="H49" s="146">
        <v>1.0821527</v>
      </c>
      <c r="I49" s="147">
        <v>370</v>
      </c>
      <c r="J49" s="150" t="s">
        <v>176</v>
      </c>
      <c r="K49" s="90" t="s">
        <v>176</v>
      </c>
    </row>
    <row r="50" spans="1:11" x14ac:dyDescent="0.3">
      <c r="A50" s="26" t="s">
        <v>188</v>
      </c>
      <c r="B50" s="26" t="s">
        <v>177</v>
      </c>
      <c r="C50" s="151">
        <v>3</v>
      </c>
      <c r="D50" s="136">
        <v>148</v>
      </c>
      <c r="E50" s="137">
        <v>120.0000007</v>
      </c>
      <c r="F50" s="137">
        <v>67.611949899999999</v>
      </c>
      <c r="G50" s="146">
        <v>0.31845770000000001</v>
      </c>
      <c r="H50" s="146">
        <v>0.95537320000000003</v>
      </c>
      <c r="I50" s="147">
        <v>360</v>
      </c>
      <c r="J50" s="150" t="s">
        <v>176</v>
      </c>
      <c r="K50" s="90" t="s">
        <v>176</v>
      </c>
    </row>
    <row r="51" spans="1:11" x14ac:dyDescent="0.3">
      <c r="A51" s="26" t="s">
        <v>188</v>
      </c>
      <c r="B51" s="26" t="s">
        <v>177</v>
      </c>
      <c r="C51" s="151">
        <v>6</v>
      </c>
      <c r="D51" s="136">
        <v>149</v>
      </c>
      <c r="E51" s="137">
        <v>120</v>
      </c>
      <c r="F51" s="137">
        <v>50</v>
      </c>
      <c r="G51" s="146">
        <v>0.34984159999999997</v>
      </c>
      <c r="H51" s="146">
        <v>2.0990494000000002</v>
      </c>
      <c r="I51" s="147">
        <v>720</v>
      </c>
      <c r="J51" s="150" t="s">
        <v>176</v>
      </c>
      <c r="K51" s="90" t="s">
        <v>176</v>
      </c>
    </row>
    <row r="52" spans="1:11" x14ac:dyDescent="0.3">
      <c r="A52" s="26" t="s">
        <v>188</v>
      </c>
      <c r="B52" s="26" t="s">
        <v>177</v>
      </c>
      <c r="C52" s="151">
        <v>3</v>
      </c>
      <c r="D52" s="136">
        <v>150</v>
      </c>
      <c r="E52" s="137">
        <v>119.9999036</v>
      </c>
      <c r="F52" s="137">
        <v>69.925600900000006</v>
      </c>
      <c r="G52" s="146">
        <v>0.29313329999999999</v>
      </c>
      <c r="H52" s="146">
        <v>0.87939990000000001</v>
      </c>
      <c r="I52" s="147">
        <v>359</v>
      </c>
      <c r="J52" s="150" t="s">
        <v>176</v>
      </c>
      <c r="K52" s="90" t="s">
        <v>176</v>
      </c>
    </row>
    <row r="53" spans="1:11" x14ac:dyDescent="0.3">
      <c r="A53" s="26" t="s">
        <v>188</v>
      </c>
      <c r="B53" s="26" t="s">
        <v>177</v>
      </c>
      <c r="C53" s="151">
        <v>3</v>
      </c>
      <c r="D53" s="136">
        <v>151</v>
      </c>
      <c r="E53" s="137">
        <v>119.9999036</v>
      </c>
      <c r="F53" s="137">
        <v>59.999949399999998</v>
      </c>
      <c r="G53" s="146">
        <v>0.42881330000000001</v>
      </c>
      <c r="H53" s="146">
        <v>1.2864397999999999</v>
      </c>
      <c r="I53" s="147">
        <v>359</v>
      </c>
      <c r="J53" s="150" t="s">
        <v>176</v>
      </c>
      <c r="K53" s="90" t="s">
        <v>176</v>
      </c>
    </row>
    <row r="54" spans="1:11" x14ac:dyDescent="0.3">
      <c r="A54" s="26" t="s">
        <v>188</v>
      </c>
      <c r="B54" s="26" t="s">
        <v>177</v>
      </c>
      <c r="C54" s="151">
        <v>3</v>
      </c>
      <c r="D54" s="136">
        <v>152</v>
      </c>
      <c r="E54" s="137">
        <v>86.153760300000002</v>
      </c>
      <c r="F54" s="137">
        <v>118.0000002</v>
      </c>
      <c r="G54" s="146">
        <v>0.45652039999999999</v>
      </c>
      <c r="H54" s="146">
        <v>1.3695613</v>
      </c>
      <c r="I54" s="147">
        <v>258</v>
      </c>
      <c r="J54" s="150" t="s">
        <v>176</v>
      </c>
      <c r="K54" s="90" t="s">
        <v>176</v>
      </c>
    </row>
    <row r="55" spans="1:11" x14ac:dyDescent="0.3">
      <c r="A55" s="26" t="s">
        <v>188</v>
      </c>
      <c r="B55" s="26" t="s">
        <v>177</v>
      </c>
      <c r="C55" s="151">
        <v>3</v>
      </c>
      <c r="D55" s="136">
        <v>153</v>
      </c>
      <c r="E55" s="137">
        <v>111.21295430000001</v>
      </c>
      <c r="F55" s="137">
        <v>118.0000002</v>
      </c>
      <c r="G55" s="146">
        <v>0.66317199999999998</v>
      </c>
      <c r="H55" s="146">
        <v>1.9895160000000001</v>
      </c>
      <c r="I55" s="147">
        <v>333</v>
      </c>
      <c r="J55" s="150" t="s">
        <v>176</v>
      </c>
      <c r="K55" s="90" t="s">
        <v>176</v>
      </c>
    </row>
    <row r="56" spans="1:11" x14ac:dyDescent="0.3">
      <c r="A56" s="26" t="s">
        <v>188</v>
      </c>
      <c r="B56" s="26" t="s">
        <v>177</v>
      </c>
      <c r="C56" s="151">
        <v>3</v>
      </c>
      <c r="D56" s="136">
        <v>154</v>
      </c>
      <c r="E56" s="137">
        <v>99.970923900000003</v>
      </c>
      <c r="F56" s="137">
        <v>114.54375</v>
      </c>
      <c r="G56" s="146">
        <v>0.40723939999999997</v>
      </c>
      <c r="H56" s="146">
        <v>1.2217183</v>
      </c>
      <c r="I56" s="147">
        <v>299</v>
      </c>
      <c r="J56" s="150" t="s">
        <v>176</v>
      </c>
      <c r="K56" s="90" t="s">
        <v>176</v>
      </c>
    </row>
    <row r="57" spans="1:11" x14ac:dyDescent="0.3">
      <c r="A57" s="26" t="s">
        <v>188</v>
      </c>
      <c r="B57" s="26" t="s">
        <v>177</v>
      </c>
      <c r="C57" s="151">
        <v>6</v>
      </c>
      <c r="D57" s="136">
        <v>155</v>
      </c>
      <c r="E57" s="137">
        <v>110</v>
      </c>
      <c r="F57" s="137">
        <v>60</v>
      </c>
      <c r="G57" s="146">
        <v>0.38838780000000001</v>
      </c>
      <c r="H57" s="146">
        <v>2.330327</v>
      </c>
      <c r="I57" s="147">
        <v>660</v>
      </c>
      <c r="J57" s="150" t="s">
        <v>176</v>
      </c>
      <c r="K57" s="90" t="s">
        <v>176</v>
      </c>
    </row>
    <row r="58" spans="1:11" x14ac:dyDescent="0.3">
      <c r="A58" s="26" t="s">
        <v>188</v>
      </c>
      <c r="B58" s="26" t="s">
        <v>177</v>
      </c>
      <c r="C58" s="151">
        <v>3</v>
      </c>
      <c r="D58" s="136">
        <v>156</v>
      </c>
      <c r="E58" s="137">
        <v>71.121208699999997</v>
      </c>
      <c r="F58" s="137">
        <v>99.9621152</v>
      </c>
      <c r="G58" s="146">
        <v>0.2966818</v>
      </c>
      <c r="H58" s="146">
        <v>0.89004539999999999</v>
      </c>
      <c r="I58" s="147">
        <v>213</v>
      </c>
      <c r="J58" s="150" t="s">
        <v>176</v>
      </c>
      <c r="K58" s="90" t="s">
        <v>176</v>
      </c>
    </row>
    <row r="59" spans="1:11" x14ac:dyDescent="0.3">
      <c r="A59" s="26" t="s">
        <v>188</v>
      </c>
      <c r="B59" s="26" t="s">
        <v>177</v>
      </c>
      <c r="C59" s="151">
        <v>3</v>
      </c>
      <c r="D59" s="136">
        <v>157</v>
      </c>
      <c r="E59" s="137">
        <v>80.718235500000006</v>
      </c>
      <c r="F59" s="137">
        <v>64.999999700000004</v>
      </c>
      <c r="G59" s="146">
        <v>0.23191339999999999</v>
      </c>
      <c r="H59" s="146">
        <v>0.69574009999999997</v>
      </c>
      <c r="I59" s="147">
        <v>242</v>
      </c>
      <c r="J59" s="150" t="s">
        <v>176</v>
      </c>
      <c r="K59" s="90" t="s">
        <v>176</v>
      </c>
    </row>
    <row r="60" spans="1:11" x14ac:dyDescent="0.3">
      <c r="A60" s="26" t="s">
        <v>188</v>
      </c>
      <c r="B60" s="26" t="s">
        <v>177</v>
      </c>
      <c r="C60" s="151">
        <v>3</v>
      </c>
      <c r="D60" s="136">
        <v>158</v>
      </c>
      <c r="E60" s="137">
        <v>65.000002899999998</v>
      </c>
      <c r="F60" s="137">
        <v>72.479098300000004</v>
      </c>
      <c r="G60" s="146">
        <v>0.1939254</v>
      </c>
      <c r="H60" s="146">
        <v>0.58177619999999997</v>
      </c>
      <c r="I60" s="147">
        <v>195</v>
      </c>
      <c r="J60" s="150" t="s">
        <v>176</v>
      </c>
      <c r="K60" s="90" t="s">
        <v>176</v>
      </c>
    </row>
    <row r="61" spans="1:11" x14ac:dyDescent="0.3">
      <c r="A61" s="26" t="s">
        <v>188</v>
      </c>
      <c r="B61" s="26" t="s">
        <v>177</v>
      </c>
      <c r="C61" s="151">
        <v>3</v>
      </c>
      <c r="D61" s="136">
        <v>159</v>
      </c>
      <c r="E61" s="137">
        <v>58.1568015</v>
      </c>
      <c r="F61" s="137">
        <v>64.999999399999993</v>
      </c>
      <c r="G61" s="146">
        <v>0.1537085</v>
      </c>
      <c r="H61" s="146">
        <v>0.46112560000000002</v>
      </c>
      <c r="I61" s="147">
        <v>174</v>
      </c>
      <c r="J61" s="150" t="s">
        <v>176</v>
      </c>
      <c r="K61" s="90" t="s">
        <v>176</v>
      </c>
    </row>
    <row r="62" spans="1:11" x14ac:dyDescent="0.3">
      <c r="A62" s="26" t="s">
        <v>188</v>
      </c>
      <c r="B62" s="26" t="s">
        <v>177</v>
      </c>
      <c r="C62" s="151">
        <v>3</v>
      </c>
      <c r="D62" s="136">
        <v>160</v>
      </c>
      <c r="E62" s="137">
        <v>60</v>
      </c>
      <c r="F62" s="137">
        <v>60</v>
      </c>
      <c r="G62" s="146">
        <v>0.2150668</v>
      </c>
      <c r="H62" s="146">
        <v>0.64520029999999995</v>
      </c>
      <c r="I62" s="147">
        <v>180</v>
      </c>
      <c r="J62" s="150" t="s">
        <v>176</v>
      </c>
      <c r="K62" s="90" t="s">
        <v>176</v>
      </c>
    </row>
    <row r="63" spans="1:11" x14ac:dyDescent="0.3">
      <c r="A63" s="26" t="s">
        <v>189</v>
      </c>
      <c r="B63" s="26" t="s">
        <v>177</v>
      </c>
      <c r="C63" s="151">
        <v>24</v>
      </c>
      <c r="D63" s="136">
        <v>161</v>
      </c>
      <c r="E63" s="137">
        <v>930.40337709999994</v>
      </c>
      <c r="F63" s="137">
        <v>16</v>
      </c>
      <c r="G63" s="146">
        <v>1.4700373</v>
      </c>
      <c r="H63" s="146">
        <v>35.2808961</v>
      </c>
      <c r="I63" s="147">
        <v>22329</v>
      </c>
      <c r="J63" s="150" t="s">
        <v>176</v>
      </c>
      <c r="K63" s="90" t="s">
        <v>176</v>
      </c>
    </row>
    <row r="64" spans="1:11" x14ac:dyDescent="0.3">
      <c r="A64" s="26" t="s">
        <v>186</v>
      </c>
      <c r="B64" s="26" t="s">
        <v>182</v>
      </c>
      <c r="C64" s="151">
        <v>3</v>
      </c>
      <c r="D64" s="136">
        <v>162</v>
      </c>
      <c r="E64" s="137">
        <v>3019.6230823999999</v>
      </c>
      <c r="F64" s="137">
        <v>792.06653449999999</v>
      </c>
      <c r="G64" s="146">
        <v>8.0134220999999997</v>
      </c>
      <c r="H64" s="146">
        <v>24.040266299999999</v>
      </c>
      <c r="I64" s="147">
        <v>9058</v>
      </c>
      <c r="J64" s="150" t="s">
        <v>176</v>
      </c>
      <c r="K64" s="90" t="s">
        <v>176</v>
      </c>
    </row>
    <row r="65" spans="1:11" x14ac:dyDescent="0.3">
      <c r="A65" s="26" t="s">
        <v>186</v>
      </c>
      <c r="B65" s="26" t="s">
        <v>182</v>
      </c>
      <c r="C65" s="151">
        <v>3</v>
      </c>
      <c r="D65" s="136">
        <v>163</v>
      </c>
      <c r="E65" s="137">
        <v>1324.1982012000001</v>
      </c>
      <c r="F65" s="137">
        <v>42.4</v>
      </c>
      <c r="G65" s="146">
        <v>3.3767054000000001</v>
      </c>
      <c r="H65" s="146">
        <v>10.1301162</v>
      </c>
      <c r="I65" s="147">
        <v>3972</v>
      </c>
      <c r="J65" s="150" t="s">
        <v>176</v>
      </c>
      <c r="K65" s="90" t="s">
        <v>176</v>
      </c>
    </row>
    <row r="66" spans="1:11" x14ac:dyDescent="0.3">
      <c r="A66" s="26" t="s">
        <v>186</v>
      </c>
      <c r="B66" s="26" t="s">
        <v>182</v>
      </c>
      <c r="C66" s="151">
        <v>3</v>
      </c>
      <c r="D66" s="136">
        <v>164</v>
      </c>
      <c r="E66" s="137">
        <v>913.58805789999997</v>
      </c>
      <c r="F66" s="137">
        <v>136.90672480000001</v>
      </c>
      <c r="G66" s="146">
        <v>2.3353039</v>
      </c>
      <c r="H66" s="146">
        <v>7.0059116000000001</v>
      </c>
      <c r="I66" s="147">
        <v>2740</v>
      </c>
      <c r="J66" s="150" t="s">
        <v>176</v>
      </c>
      <c r="K66" s="90" t="s">
        <v>176</v>
      </c>
    </row>
    <row r="67" spans="1:11" x14ac:dyDescent="0.3">
      <c r="A67" s="26" t="s">
        <v>181</v>
      </c>
      <c r="B67" s="26" t="s">
        <v>182</v>
      </c>
      <c r="C67" s="151">
        <v>3</v>
      </c>
      <c r="D67" s="136">
        <v>165</v>
      </c>
      <c r="E67" s="137">
        <v>2380.3350040999999</v>
      </c>
      <c r="F67" s="137">
        <v>80</v>
      </c>
      <c r="G67" s="146">
        <v>27.611885999999998</v>
      </c>
      <c r="H67" s="146">
        <v>82.835658100000003</v>
      </c>
      <c r="I67" s="147">
        <v>7141</v>
      </c>
      <c r="J67" s="150" t="s">
        <v>176</v>
      </c>
      <c r="K67" s="90" t="s">
        <v>176</v>
      </c>
    </row>
    <row r="68" spans="1:11" x14ac:dyDescent="0.3">
      <c r="A68" s="26" t="s">
        <v>181</v>
      </c>
      <c r="B68" s="26" t="s">
        <v>182</v>
      </c>
      <c r="C68" s="151">
        <v>3</v>
      </c>
      <c r="D68" s="136">
        <v>166</v>
      </c>
      <c r="E68" s="137">
        <v>2152.7871961000001</v>
      </c>
      <c r="F68" s="137">
        <v>80</v>
      </c>
      <c r="G68" s="146">
        <v>24.972331499999999</v>
      </c>
      <c r="H68" s="146">
        <v>74.916994399999993</v>
      </c>
      <c r="I68" s="147">
        <v>6458</v>
      </c>
      <c r="J68" s="150" t="s">
        <v>176</v>
      </c>
      <c r="K68" s="90" t="s">
        <v>176</v>
      </c>
    </row>
    <row r="69" spans="1:11" x14ac:dyDescent="0.3">
      <c r="A69" s="26" t="s">
        <v>181</v>
      </c>
      <c r="B69" s="26" t="s">
        <v>182</v>
      </c>
      <c r="C69" s="151">
        <v>3</v>
      </c>
      <c r="D69" s="136">
        <v>167</v>
      </c>
      <c r="E69" s="137">
        <v>729.50000009999997</v>
      </c>
      <c r="F69" s="137">
        <v>80</v>
      </c>
      <c r="G69" s="146">
        <v>8.4621999999999993</v>
      </c>
      <c r="H69" s="146">
        <v>25.386600000000001</v>
      </c>
      <c r="I69" s="147">
        <v>2188</v>
      </c>
      <c r="J69" s="150" t="s">
        <v>176</v>
      </c>
      <c r="K69" s="90" t="s">
        <v>176</v>
      </c>
    </row>
    <row r="70" spans="1:11" ht="15.6" x14ac:dyDescent="0.3">
      <c r="C70" s="183">
        <f>SUBTOTAL(9, C2:C69)</f>
        <v>306</v>
      </c>
      <c r="H70" s="184">
        <f>SUBTOTAL(9, H2:H69)</f>
        <v>1144.0126831999999</v>
      </c>
      <c r="I70" s="185">
        <f>SUBTOTAL(9, I2:I69)</f>
        <v>141542</v>
      </c>
    </row>
  </sheetData>
  <conditionalFormatting sqref="A1:H1 A2:A3 H3 A4:Y1048576">
    <cfRule type="expression" dxfId="4" priority="16">
      <formula>$K1=1</formula>
    </cfRule>
  </conditionalFormatting>
  <conditionalFormatting sqref="B2:I2">
    <cfRule type="expression" dxfId="3" priority="1">
      <formula>$K3=1</formula>
    </cfRule>
  </conditionalFormatting>
  <conditionalFormatting sqref="C3">
    <cfRule type="expression" dxfId="2" priority="3">
      <formula>$K3=1</formula>
    </cfRule>
  </conditionalFormatting>
  <conditionalFormatting sqref="I1">
    <cfRule type="expression" dxfId="1" priority="9">
      <formula>$O1=1</formula>
    </cfRule>
  </conditionalFormatting>
  <conditionalFormatting sqref="J1:Y3">
    <cfRule type="expression" dxfId="0" priority="5">
      <formula>$K1=1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10"/>
  <sheetViews>
    <sheetView showZeros="0" tabSelected="1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7.6640625" customWidth="1"/>
    <col min="3" max="3" width="8.5546875" customWidth="1"/>
    <col min="4" max="4" width="28.6640625" customWidth="1"/>
    <col min="5" max="5" width="26.6640625" customWidth="1"/>
    <col min="6" max="8" width="14.6640625" customWidth="1"/>
    <col min="9" max="9" width="15.6640625" customWidth="1"/>
    <col min="10" max="10" width="25.88671875" bestFit="1" customWidth="1"/>
    <col min="11" max="11" width="18.6640625" customWidth="1"/>
    <col min="12" max="15" width="12.6640625" customWidth="1"/>
    <col min="16" max="16" width="18.109375" hidden="1" customWidth="1"/>
  </cols>
  <sheetData>
    <row r="1" spans="1:16" s="52" customFormat="1" ht="15.6" customHeight="1" x14ac:dyDescent="0.3">
      <c r="A1" s="208" t="s">
        <v>159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s="52" customFormat="1" ht="15.6" customHeight="1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45"/>
    </row>
    <row r="6" spans="1:16" s="52" customFormat="1" ht="15.6" customHeight="1" x14ac:dyDescent="0.3">
      <c r="A6" s="209" t="str">
        <f>_xlfn.TEXTJOIN("  |  ",TRUE,var!C1&amp;var!D1,var!C2&amp;var!D2,var!C3&amp;var!D3,var!C4&amp;var!D4,var!C5&amp;var!D5)</f>
        <v>Klantorder:2024.05  |  D2D order:B24-0050  |  Deelproject:01  |  Revisie:A  |  Fase:A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45"/>
    </row>
    <row r="7" spans="1:16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45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168" t="s">
        <v>160</v>
      </c>
      <c r="B9" s="169" t="s">
        <v>161</v>
      </c>
      <c r="C9" s="169" t="s">
        <v>162</v>
      </c>
      <c r="D9" s="169" t="s">
        <v>163</v>
      </c>
      <c r="E9" s="169" t="s">
        <v>164</v>
      </c>
      <c r="F9" s="169" t="s">
        <v>165</v>
      </c>
      <c r="G9" s="169" t="s">
        <v>166</v>
      </c>
      <c r="H9" s="169" t="s">
        <v>167</v>
      </c>
      <c r="I9" s="169" t="s">
        <v>168</v>
      </c>
      <c r="J9" s="169" t="s">
        <v>44</v>
      </c>
      <c r="K9" s="169" t="s">
        <v>169</v>
      </c>
      <c r="L9" s="170" t="s">
        <v>170</v>
      </c>
      <c r="M9" s="170" t="s">
        <v>171</v>
      </c>
      <c r="N9" s="171" t="s">
        <v>172</v>
      </c>
      <c r="O9" s="172" t="s">
        <v>173</v>
      </c>
    </row>
    <row r="10" spans="1:16" x14ac:dyDescent="0.3">
      <c r="E10" s="18"/>
      <c r="K10" s="135" t="s">
        <v>174</v>
      </c>
      <c r="L10" s="135" t="s">
        <v>174</v>
      </c>
      <c r="M10" s="135" t="s">
        <v>174</v>
      </c>
    </row>
    <row r="11" spans="1:16" x14ac:dyDescent="0.3">
      <c r="A11" s="168">
        <v>1</v>
      </c>
      <c r="B11" s="169">
        <v>1</v>
      </c>
      <c r="C11" s="169">
        <v>3</v>
      </c>
      <c r="D11" s="169" t="s">
        <v>175</v>
      </c>
      <c r="E11" s="169" t="s">
        <v>176</v>
      </c>
      <c r="F11" s="176">
        <v>170</v>
      </c>
      <c r="G11" s="176">
        <v>150.0000005</v>
      </c>
      <c r="H11" s="176">
        <v>769.50000009999997</v>
      </c>
      <c r="I11" s="169" t="s">
        <v>177</v>
      </c>
      <c r="J11" s="169" t="s">
        <v>178</v>
      </c>
      <c r="K11" s="170">
        <v>0.85625490000000004</v>
      </c>
      <c r="L11" s="170">
        <v>10.264434400000001</v>
      </c>
      <c r="M11" s="170">
        <v>30.7933032</v>
      </c>
      <c r="N11" s="171" t="s">
        <v>176</v>
      </c>
      <c r="O11" s="172" t="s">
        <v>176</v>
      </c>
      <c r="P11">
        <v>0</v>
      </c>
    </row>
    <row r="12" spans="1:16" x14ac:dyDescent="0.3">
      <c r="A12" s="178">
        <v>2</v>
      </c>
      <c r="B12" s="132">
        <v>126</v>
      </c>
      <c r="C12" s="132">
        <v>3</v>
      </c>
      <c r="D12" s="24" t="s">
        <v>179</v>
      </c>
      <c r="E12" s="56" t="s">
        <v>176</v>
      </c>
      <c r="F12" s="137">
        <v>170</v>
      </c>
      <c r="G12" s="137">
        <v>90</v>
      </c>
      <c r="H12" s="137">
        <v>10</v>
      </c>
      <c r="I12" s="24" t="s">
        <v>177</v>
      </c>
      <c r="J12" s="27" t="s">
        <v>176</v>
      </c>
      <c r="K12" s="133">
        <v>0.108005</v>
      </c>
      <c r="L12" s="133">
        <v>1.1695173999999999</v>
      </c>
      <c r="M12" s="133">
        <v>3.5085522</v>
      </c>
      <c r="N12" s="25" t="s">
        <v>176</v>
      </c>
      <c r="O12" s="25" t="s">
        <v>176</v>
      </c>
      <c r="P12" s="116">
        <v>0</v>
      </c>
    </row>
    <row r="13" spans="1:16" x14ac:dyDescent="0.3">
      <c r="A13" s="178">
        <v>2</v>
      </c>
      <c r="B13" s="132">
        <v>129</v>
      </c>
      <c r="C13" s="132">
        <v>6</v>
      </c>
      <c r="D13" s="24" t="s">
        <v>179</v>
      </c>
      <c r="E13" s="56" t="s">
        <v>176</v>
      </c>
      <c r="F13" s="137">
        <v>30</v>
      </c>
      <c r="G13" s="137">
        <v>105</v>
      </c>
      <c r="H13" s="137">
        <v>10</v>
      </c>
      <c r="I13" s="24" t="s">
        <v>177</v>
      </c>
      <c r="J13" s="27" t="s">
        <v>176</v>
      </c>
      <c r="K13" s="133">
        <v>4.47426E-2</v>
      </c>
      <c r="L13" s="133">
        <v>0.19821250000000001</v>
      </c>
      <c r="M13" s="133">
        <v>1.1892750000000001</v>
      </c>
      <c r="N13" s="25" t="s">
        <v>176</v>
      </c>
      <c r="O13" s="25" t="s">
        <v>176</v>
      </c>
      <c r="P13" s="116">
        <v>1</v>
      </c>
    </row>
    <row r="14" spans="1:16" x14ac:dyDescent="0.3">
      <c r="A14" s="178">
        <v>2</v>
      </c>
      <c r="B14" s="132">
        <v>132</v>
      </c>
      <c r="C14" s="132">
        <v>3</v>
      </c>
      <c r="D14" s="24" t="s">
        <v>180</v>
      </c>
      <c r="E14" s="56" t="s">
        <v>176</v>
      </c>
      <c r="F14" s="137">
        <v>68</v>
      </c>
      <c r="G14" s="137">
        <v>68</v>
      </c>
      <c r="H14" s="137">
        <v>5</v>
      </c>
      <c r="I14" s="24" t="s">
        <v>177</v>
      </c>
      <c r="J14" s="27" t="s">
        <v>176</v>
      </c>
      <c r="K14" s="133">
        <v>3.1637800000000001E-2</v>
      </c>
      <c r="L14" s="133">
        <v>0.18149199999999999</v>
      </c>
      <c r="M14" s="133">
        <v>0.54447599999999996</v>
      </c>
      <c r="N14" s="25" t="s">
        <v>176</v>
      </c>
      <c r="O14" s="25" t="s">
        <v>176</v>
      </c>
      <c r="P14" s="116">
        <v>0</v>
      </c>
    </row>
    <row r="15" spans="1:16" x14ac:dyDescent="0.3">
      <c r="A15" s="178">
        <v>2</v>
      </c>
      <c r="B15" s="132">
        <v>167</v>
      </c>
      <c r="C15" s="132">
        <v>3</v>
      </c>
      <c r="D15" s="24" t="s">
        <v>181</v>
      </c>
      <c r="E15" s="56" t="s">
        <v>176</v>
      </c>
      <c r="F15" s="137">
        <v>729.50000009999997</v>
      </c>
      <c r="G15" s="137">
        <v>80</v>
      </c>
      <c r="H15" s="137">
        <v>80</v>
      </c>
      <c r="I15" s="24" t="s">
        <v>182</v>
      </c>
      <c r="J15" s="27" t="s">
        <v>176</v>
      </c>
      <c r="K15" s="133">
        <v>0.67186950000000001</v>
      </c>
      <c r="L15" s="133">
        <v>8.4621999999999993</v>
      </c>
      <c r="M15" s="133">
        <v>25.386600000000001</v>
      </c>
      <c r="N15" s="25" t="s">
        <v>176</v>
      </c>
      <c r="O15" s="25" t="s">
        <v>176</v>
      </c>
      <c r="P15" s="116">
        <v>1</v>
      </c>
    </row>
    <row r="17" spans="1:16" x14ac:dyDescent="0.3">
      <c r="A17" s="168">
        <v>1</v>
      </c>
      <c r="B17" s="169">
        <v>2</v>
      </c>
      <c r="C17" s="169">
        <v>1</v>
      </c>
      <c r="D17" s="169" t="s">
        <v>183</v>
      </c>
      <c r="E17" s="169" t="s">
        <v>176</v>
      </c>
      <c r="F17" s="176">
        <v>3083.2367979000001</v>
      </c>
      <c r="G17" s="176">
        <v>101.1999979</v>
      </c>
      <c r="H17" s="176">
        <v>594.17930950000004</v>
      </c>
      <c r="I17" s="169" t="s">
        <v>177</v>
      </c>
      <c r="J17" s="169" t="s">
        <v>178</v>
      </c>
      <c r="K17" s="170">
        <v>0.4441194</v>
      </c>
      <c r="L17" s="170">
        <v>8.5470748000000007</v>
      </c>
      <c r="M17" s="170">
        <v>8.5470748000000007</v>
      </c>
      <c r="N17" s="171" t="s">
        <v>176</v>
      </c>
      <c r="O17" s="172" t="s">
        <v>176</v>
      </c>
      <c r="P17">
        <v>0</v>
      </c>
    </row>
    <row r="18" spans="1:16" x14ac:dyDescent="0.3">
      <c r="A18" s="178">
        <v>2</v>
      </c>
      <c r="B18" s="132">
        <v>113</v>
      </c>
      <c r="C18" s="132">
        <v>4</v>
      </c>
      <c r="D18" s="24" t="s">
        <v>184</v>
      </c>
      <c r="E18" s="56" t="s">
        <v>176</v>
      </c>
      <c r="F18" s="137">
        <v>86</v>
      </c>
      <c r="G18" s="137">
        <v>109</v>
      </c>
      <c r="H18" s="137">
        <v>70</v>
      </c>
      <c r="I18" s="24" t="s">
        <v>177</v>
      </c>
      <c r="J18" s="27" t="s">
        <v>176</v>
      </c>
      <c r="K18" s="133">
        <v>2.1658199999999999E-2</v>
      </c>
      <c r="L18" s="133">
        <v>0.1220898</v>
      </c>
      <c r="M18" s="133">
        <v>0.4883593</v>
      </c>
      <c r="N18" s="25" t="s">
        <v>176</v>
      </c>
      <c r="O18" s="25" t="s">
        <v>176</v>
      </c>
      <c r="P18" s="116">
        <v>0</v>
      </c>
    </row>
    <row r="19" spans="1:16" x14ac:dyDescent="0.3">
      <c r="A19" s="178">
        <v>2</v>
      </c>
      <c r="B19" s="132">
        <v>130</v>
      </c>
      <c r="C19" s="132">
        <v>2</v>
      </c>
      <c r="D19" s="24" t="s">
        <v>185</v>
      </c>
      <c r="E19" s="56" t="s">
        <v>176</v>
      </c>
      <c r="F19" s="137">
        <v>35</v>
      </c>
      <c r="G19" s="137">
        <v>35</v>
      </c>
      <c r="H19" s="137">
        <v>3</v>
      </c>
      <c r="I19" s="24" t="s">
        <v>177</v>
      </c>
      <c r="J19" s="27" t="s">
        <v>176</v>
      </c>
      <c r="K19" s="133">
        <v>4.5062000000000001E-3</v>
      </c>
      <c r="L19" s="133">
        <v>2.2646699999999999E-2</v>
      </c>
      <c r="M19" s="133">
        <v>4.5293399999999998E-2</v>
      </c>
      <c r="N19" s="25" t="s">
        <v>176</v>
      </c>
      <c r="O19" s="25" t="s">
        <v>176</v>
      </c>
      <c r="P19" s="116">
        <v>1</v>
      </c>
    </row>
    <row r="20" spans="1:16" x14ac:dyDescent="0.3">
      <c r="A20" s="178">
        <v>2</v>
      </c>
      <c r="B20" s="132">
        <v>162</v>
      </c>
      <c r="C20" s="132">
        <v>1</v>
      </c>
      <c r="D20" s="24" t="s">
        <v>186</v>
      </c>
      <c r="E20" s="56" t="s">
        <v>176</v>
      </c>
      <c r="F20" s="137">
        <v>3019.6230823999999</v>
      </c>
      <c r="G20" s="137">
        <v>792.06653449999999</v>
      </c>
      <c r="H20" s="137">
        <v>42.4</v>
      </c>
      <c r="I20" s="24" t="s">
        <v>182</v>
      </c>
      <c r="J20" s="27" t="s">
        <v>176</v>
      </c>
      <c r="K20" s="133">
        <v>0.41795500000000002</v>
      </c>
      <c r="L20" s="133">
        <v>8.0134220999999997</v>
      </c>
      <c r="M20" s="133">
        <v>8.0134220999999997</v>
      </c>
      <c r="N20" s="25" t="s">
        <v>176</v>
      </c>
      <c r="O20" s="25" t="s">
        <v>176</v>
      </c>
      <c r="P20" s="116">
        <v>0</v>
      </c>
    </row>
    <row r="22" spans="1:16" x14ac:dyDescent="0.3">
      <c r="A22" s="168">
        <v>1</v>
      </c>
      <c r="B22" s="169">
        <v>3</v>
      </c>
      <c r="C22" s="169">
        <v>2</v>
      </c>
      <c r="D22" s="169" t="s">
        <v>183</v>
      </c>
      <c r="E22" s="169" t="s">
        <v>176</v>
      </c>
      <c r="F22" s="176">
        <v>3083.2367979000001</v>
      </c>
      <c r="G22" s="176">
        <v>101.1999979</v>
      </c>
      <c r="H22" s="176">
        <v>594.17930950000004</v>
      </c>
      <c r="I22" s="169" t="s">
        <v>177</v>
      </c>
      <c r="J22" s="169" t="s">
        <v>178</v>
      </c>
      <c r="K22" s="170">
        <v>0.88823870000000005</v>
      </c>
      <c r="L22" s="170">
        <v>8.5470748000000007</v>
      </c>
      <c r="M22" s="170">
        <v>17.094149600000001</v>
      </c>
      <c r="N22" s="171" t="s">
        <v>176</v>
      </c>
      <c r="O22" s="172" t="s">
        <v>176</v>
      </c>
      <c r="P22">
        <v>0</v>
      </c>
    </row>
    <row r="23" spans="1:16" x14ac:dyDescent="0.3">
      <c r="A23" s="178">
        <v>2</v>
      </c>
      <c r="B23" s="132">
        <v>113</v>
      </c>
      <c r="C23" s="132">
        <v>8</v>
      </c>
      <c r="D23" s="24" t="s">
        <v>184</v>
      </c>
      <c r="E23" s="56" t="s">
        <v>176</v>
      </c>
      <c r="F23" s="137">
        <v>86</v>
      </c>
      <c r="G23" s="137">
        <v>109</v>
      </c>
      <c r="H23" s="137">
        <v>70</v>
      </c>
      <c r="I23" s="24" t="s">
        <v>177</v>
      </c>
      <c r="J23" s="27" t="s">
        <v>176</v>
      </c>
      <c r="K23" s="133">
        <v>4.3316399999999998E-2</v>
      </c>
      <c r="L23" s="133">
        <v>0.1220898</v>
      </c>
      <c r="M23" s="133">
        <v>0.97671870000000005</v>
      </c>
      <c r="N23" s="25" t="s">
        <v>176</v>
      </c>
      <c r="O23" s="25" t="s">
        <v>176</v>
      </c>
      <c r="P23" s="116">
        <v>0</v>
      </c>
    </row>
    <row r="24" spans="1:16" x14ac:dyDescent="0.3">
      <c r="A24" s="178">
        <v>2</v>
      </c>
      <c r="B24" s="132">
        <v>130</v>
      </c>
      <c r="C24" s="132">
        <v>4</v>
      </c>
      <c r="D24" s="24" t="s">
        <v>185</v>
      </c>
      <c r="E24" s="56" t="s">
        <v>176</v>
      </c>
      <c r="F24" s="137">
        <v>35</v>
      </c>
      <c r="G24" s="137">
        <v>35</v>
      </c>
      <c r="H24" s="137">
        <v>3</v>
      </c>
      <c r="I24" s="24" t="s">
        <v>177</v>
      </c>
      <c r="J24" s="27" t="s">
        <v>176</v>
      </c>
      <c r="K24" s="133">
        <v>9.0124000000000003E-3</v>
      </c>
      <c r="L24" s="133">
        <v>2.2646699999999999E-2</v>
      </c>
      <c r="M24" s="133">
        <v>9.0586700000000006E-2</v>
      </c>
      <c r="N24" s="25" t="s">
        <v>176</v>
      </c>
      <c r="O24" s="25" t="s">
        <v>176</v>
      </c>
      <c r="P24" s="116">
        <v>1</v>
      </c>
    </row>
    <row r="25" spans="1:16" x14ac:dyDescent="0.3">
      <c r="A25" s="178">
        <v>2</v>
      </c>
      <c r="B25" s="132">
        <v>162</v>
      </c>
      <c r="C25" s="132">
        <v>2</v>
      </c>
      <c r="D25" s="24" t="s">
        <v>186</v>
      </c>
      <c r="E25" s="56" t="s">
        <v>176</v>
      </c>
      <c r="F25" s="137">
        <v>3019.6230823999999</v>
      </c>
      <c r="G25" s="137">
        <v>792.06653449999999</v>
      </c>
      <c r="H25" s="137">
        <v>42.4</v>
      </c>
      <c r="I25" s="24" t="s">
        <v>182</v>
      </c>
      <c r="J25" s="27" t="s">
        <v>176</v>
      </c>
      <c r="K25" s="133">
        <v>0.83590989999999998</v>
      </c>
      <c r="L25" s="133">
        <v>8.0134220999999997</v>
      </c>
      <c r="M25" s="133">
        <v>16.026844199999999</v>
      </c>
      <c r="N25" s="25" t="s">
        <v>176</v>
      </c>
      <c r="O25" s="25" t="s">
        <v>176</v>
      </c>
      <c r="P25" s="116">
        <v>0</v>
      </c>
    </row>
    <row r="27" spans="1:16" x14ac:dyDescent="0.3">
      <c r="A27" s="168">
        <v>1</v>
      </c>
      <c r="B27" s="169">
        <v>4</v>
      </c>
      <c r="C27" s="169">
        <v>3</v>
      </c>
      <c r="D27" s="169" t="s">
        <v>183</v>
      </c>
      <c r="E27" s="169" t="s">
        <v>176</v>
      </c>
      <c r="F27" s="176">
        <v>918.55781969999998</v>
      </c>
      <c r="G27" s="176">
        <v>101.1999995</v>
      </c>
      <c r="H27" s="176">
        <v>164.08936610000001</v>
      </c>
      <c r="I27" s="169" t="s">
        <v>177</v>
      </c>
      <c r="J27" s="169" t="s">
        <v>178</v>
      </c>
      <c r="K27" s="170">
        <v>0.41141230000000001</v>
      </c>
      <c r="L27" s="170">
        <v>2.6247769000000001</v>
      </c>
      <c r="M27" s="170">
        <v>7.8743306000000004</v>
      </c>
      <c r="N27" s="171" t="s">
        <v>176</v>
      </c>
      <c r="O27" s="172" t="s">
        <v>176</v>
      </c>
      <c r="P27">
        <v>0</v>
      </c>
    </row>
    <row r="28" spans="1:16" x14ac:dyDescent="0.3">
      <c r="A28" s="178">
        <v>2</v>
      </c>
      <c r="B28" s="132">
        <v>113</v>
      </c>
      <c r="C28" s="132">
        <v>6</v>
      </c>
      <c r="D28" s="24" t="s">
        <v>184</v>
      </c>
      <c r="E28" s="56" t="s">
        <v>176</v>
      </c>
      <c r="F28" s="137">
        <v>86</v>
      </c>
      <c r="G28" s="137">
        <v>109</v>
      </c>
      <c r="H28" s="137">
        <v>70</v>
      </c>
      <c r="I28" s="24" t="s">
        <v>177</v>
      </c>
      <c r="J28" s="27" t="s">
        <v>176</v>
      </c>
      <c r="K28" s="133">
        <v>3.2487299999999997E-2</v>
      </c>
      <c r="L28" s="133">
        <v>0.1220898</v>
      </c>
      <c r="M28" s="133">
        <v>0.73253900000000005</v>
      </c>
      <c r="N28" s="25" t="s">
        <v>176</v>
      </c>
      <c r="O28" s="25" t="s">
        <v>176</v>
      </c>
      <c r="P28" s="116">
        <v>0</v>
      </c>
    </row>
    <row r="29" spans="1:16" x14ac:dyDescent="0.3">
      <c r="A29" s="178">
        <v>2</v>
      </c>
      <c r="B29" s="132">
        <v>130</v>
      </c>
      <c r="C29" s="132">
        <v>6</v>
      </c>
      <c r="D29" s="24" t="s">
        <v>185</v>
      </c>
      <c r="E29" s="56" t="s">
        <v>176</v>
      </c>
      <c r="F29" s="137">
        <v>35</v>
      </c>
      <c r="G29" s="137">
        <v>35</v>
      </c>
      <c r="H29" s="137">
        <v>3</v>
      </c>
      <c r="I29" s="24" t="s">
        <v>177</v>
      </c>
      <c r="J29" s="27" t="s">
        <v>176</v>
      </c>
      <c r="K29" s="133">
        <v>1.35187E-2</v>
      </c>
      <c r="L29" s="133">
        <v>2.2646699999999999E-2</v>
      </c>
      <c r="M29" s="133">
        <v>0.1358801</v>
      </c>
      <c r="N29" s="25" t="s">
        <v>176</v>
      </c>
      <c r="O29" s="25" t="s">
        <v>176</v>
      </c>
      <c r="P29" s="116">
        <v>1</v>
      </c>
    </row>
    <row r="30" spans="1:16" x14ac:dyDescent="0.3">
      <c r="A30" s="178">
        <v>2</v>
      </c>
      <c r="B30" s="132">
        <v>164</v>
      </c>
      <c r="C30" s="132">
        <v>3</v>
      </c>
      <c r="D30" s="24" t="s">
        <v>186</v>
      </c>
      <c r="E30" s="56" t="s">
        <v>176</v>
      </c>
      <c r="F30" s="137">
        <v>913.58805789999997</v>
      </c>
      <c r="G30" s="137">
        <v>136.90672480000001</v>
      </c>
      <c r="H30" s="137">
        <v>42.4</v>
      </c>
      <c r="I30" s="24" t="s">
        <v>182</v>
      </c>
      <c r="J30" s="27" t="s">
        <v>176</v>
      </c>
      <c r="K30" s="133">
        <v>0.36540640000000002</v>
      </c>
      <c r="L30" s="133">
        <v>2.3353039</v>
      </c>
      <c r="M30" s="133">
        <v>7.0059116000000001</v>
      </c>
      <c r="N30" s="25" t="s">
        <v>176</v>
      </c>
      <c r="O30" s="25" t="s">
        <v>176</v>
      </c>
      <c r="P30" s="116">
        <v>0</v>
      </c>
    </row>
    <row r="32" spans="1:16" x14ac:dyDescent="0.3">
      <c r="A32" s="168">
        <v>1</v>
      </c>
      <c r="B32" s="169">
        <v>5</v>
      </c>
      <c r="C32" s="169">
        <v>3</v>
      </c>
      <c r="D32" s="169" t="s">
        <v>187</v>
      </c>
      <c r="E32" s="169" t="s">
        <v>176</v>
      </c>
      <c r="F32" s="176">
        <v>3437.1916028000001</v>
      </c>
      <c r="G32" s="176">
        <v>70.000000200000002</v>
      </c>
      <c r="H32" s="176">
        <v>803.14414079999995</v>
      </c>
      <c r="I32" s="169" t="s">
        <v>177</v>
      </c>
      <c r="J32" s="169" t="s">
        <v>178</v>
      </c>
      <c r="K32" s="170">
        <v>6.3517592</v>
      </c>
      <c r="L32" s="170">
        <v>75.096639800000005</v>
      </c>
      <c r="M32" s="170">
        <v>225.2899195</v>
      </c>
      <c r="N32" s="171" t="s">
        <v>176</v>
      </c>
      <c r="O32" s="172" t="s">
        <v>176</v>
      </c>
      <c r="P32">
        <v>0</v>
      </c>
    </row>
    <row r="33" spans="1:16" x14ac:dyDescent="0.3">
      <c r="A33" s="178">
        <v>2</v>
      </c>
      <c r="B33" s="132">
        <v>114</v>
      </c>
      <c r="C33" s="132">
        <v>3</v>
      </c>
      <c r="D33" s="24" t="s">
        <v>179</v>
      </c>
      <c r="E33" s="56" t="s">
        <v>176</v>
      </c>
      <c r="F33" s="137">
        <v>2824.9999859999998</v>
      </c>
      <c r="G33" s="137">
        <v>1999.7839793000001</v>
      </c>
      <c r="H33" s="137">
        <v>10.0000008</v>
      </c>
      <c r="I33" s="24" t="s">
        <v>177</v>
      </c>
      <c r="J33" s="27" t="s">
        <v>176</v>
      </c>
      <c r="K33" s="133">
        <v>5.1471847000000004</v>
      </c>
      <c r="L33" s="133">
        <v>64.494065899999995</v>
      </c>
      <c r="M33" s="133">
        <v>193.48219779999999</v>
      </c>
      <c r="N33" s="25" t="s">
        <v>176</v>
      </c>
      <c r="O33" s="25" t="s">
        <v>176</v>
      </c>
      <c r="P33" s="116">
        <v>0</v>
      </c>
    </row>
    <row r="34" spans="1:16" x14ac:dyDescent="0.3">
      <c r="A34" s="178">
        <v>2</v>
      </c>
      <c r="B34" s="132">
        <v>135</v>
      </c>
      <c r="C34" s="132">
        <v>3</v>
      </c>
      <c r="D34" s="24" t="s">
        <v>188</v>
      </c>
      <c r="E34" s="56" t="s">
        <v>176</v>
      </c>
      <c r="F34" s="137">
        <v>379.54599380000002</v>
      </c>
      <c r="G34" s="137">
        <v>60</v>
      </c>
      <c r="H34" s="137">
        <v>8</v>
      </c>
      <c r="I34" s="24" t="s">
        <v>177</v>
      </c>
      <c r="J34" s="27" t="s">
        <v>176</v>
      </c>
      <c r="K34" s="133">
        <v>0.14821409999999999</v>
      </c>
      <c r="L34" s="133">
        <v>1.3207850000000001</v>
      </c>
      <c r="M34" s="133">
        <v>3.9623550999999999</v>
      </c>
      <c r="N34" s="25" t="s">
        <v>176</v>
      </c>
      <c r="O34" s="25" t="s">
        <v>176</v>
      </c>
      <c r="P34" s="116">
        <v>1</v>
      </c>
    </row>
    <row r="35" spans="1:16" x14ac:dyDescent="0.3">
      <c r="A35" s="178">
        <v>2</v>
      </c>
      <c r="B35" s="132">
        <v>136</v>
      </c>
      <c r="C35" s="132">
        <v>3</v>
      </c>
      <c r="D35" s="24" t="s">
        <v>188</v>
      </c>
      <c r="E35" s="56" t="s">
        <v>176</v>
      </c>
      <c r="F35" s="137">
        <v>377.90204219999998</v>
      </c>
      <c r="G35" s="137">
        <v>60</v>
      </c>
      <c r="H35" s="137">
        <v>8</v>
      </c>
      <c r="I35" s="24" t="s">
        <v>177</v>
      </c>
      <c r="J35" s="27" t="s">
        <v>176</v>
      </c>
      <c r="K35" s="133">
        <v>0.14819209999999999</v>
      </c>
      <c r="L35" s="133">
        <v>1.3207728999999999</v>
      </c>
      <c r="M35" s="133">
        <v>3.9623186000000001</v>
      </c>
      <c r="N35" s="25" t="s">
        <v>176</v>
      </c>
      <c r="O35" s="25" t="s">
        <v>176</v>
      </c>
      <c r="P35" s="116">
        <v>0</v>
      </c>
    </row>
    <row r="36" spans="1:16" x14ac:dyDescent="0.3">
      <c r="A36" s="178">
        <v>2</v>
      </c>
      <c r="B36" s="132">
        <v>137</v>
      </c>
      <c r="C36" s="132">
        <v>3</v>
      </c>
      <c r="D36" s="24" t="s">
        <v>188</v>
      </c>
      <c r="E36" s="56" t="s">
        <v>176</v>
      </c>
      <c r="F36" s="137">
        <v>344.82202430000001</v>
      </c>
      <c r="G36" s="137">
        <v>60</v>
      </c>
      <c r="H36" s="137">
        <v>8</v>
      </c>
      <c r="I36" s="24" t="s">
        <v>177</v>
      </c>
      <c r="J36" s="27" t="s">
        <v>176</v>
      </c>
      <c r="K36" s="133">
        <v>0.12834010000000001</v>
      </c>
      <c r="L36" s="133">
        <v>1.1409403</v>
      </c>
      <c r="M36" s="133">
        <v>3.4228208000000002</v>
      </c>
      <c r="N36" s="25" t="s">
        <v>176</v>
      </c>
      <c r="O36" s="25" t="s">
        <v>176</v>
      </c>
      <c r="P36" s="116">
        <v>1</v>
      </c>
    </row>
    <row r="37" spans="1:16" x14ac:dyDescent="0.3">
      <c r="A37" s="178">
        <v>2</v>
      </c>
      <c r="B37" s="132">
        <v>139</v>
      </c>
      <c r="C37" s="132">
        <v>3</v>
      </c>
      <c r="D37" s="24" t="s">
        <v>188</v>
      </c>
      <c r="E37" s="56" t="s">
        <v>176</v>
      </c>
      <c r="F37" s="137">
        <v>297.68589100000003</v>
      </c>
      <c r="G37" s="137">
        <v>60</v>
      </c>
      <c r="H37" s="137">
        <v>8</v>
      </c>
      <c r="I37" s="24" t="s">
        <v>177</v>
      </c>
      <c r="J37" s="27" t="s">
        <v>176</v>
      </c>
      <c r="K37" s="133">
        <v>0.10898140000000001</v>
      </c>
      <c r="L37" s="133">
        <v>0.96211760000000002</v>
      </c>
      <c r="M37" s="133">
        <v>2.8863527000000002</v>
      </c>
      <c r="N37" s="25" t="s">
        <v>176</v>
      </c>
      <c r="O37" s="25" t="s">
        <v>176</v>
      </c>
      <c r="P37" s="116">
        <v>0</v>
      </c>
    </row>
    <row r="38" spans="1:16" x14ac:dyDescent="0.3">
      <c r="A38" s="178">
        <v>2</v>
      </c>
      <c r="B38" s="132">
        <v>141</v>
      </c>
      <c r="C38" s="132">
        <v>3</v>
      </c>
      <c r="D38" s="24" t="s">
        <v>188</v>
      </c>
      <c r="E38" s="56" t="s">
        <v>176</v>
      </c>
      <c r="F38" s="137">
        <v>276.03022750000002</v>
      </c>
      <c r="G38" s="137">
        <v>60</v>
      </c>
      <c r="H38" s="137">
        <v>8</v>
      </c>
      <c r="I38" s="24" t="s">
        <v>177</v>
      </c>
      <c r="J38" s="27" t="s">
        <v>176</v>
      </c>
      <c r="K38" s="133">
        <v>0.1125265</v>
      </c>
      <c r="L38" s="133">
        <v>0.99360079999999995</v>
      </c>
      <c r="M38" s="133">
        <v>2.9808024</v>
      </c>
      <c r="N38" s="25" t="s">
        <v>176</v>
      </c>
      <c r="O38" s="25" t="s">
        <v>176</v>
      </c>
      <c r="P38" s="116">
        <v>1</v>
      </c>
    </row>
    <row r="39" spans="1:16" x14ac:dyDescent="0.3">
      <c r="A39" s="178">
        <v>2</v>
      </c>
      <c r="B39" s="132">
        <v>142</v>
      </c>
      <c r="C39" s="132">
        <v>3</v>
      </c>
      <c r="D39" s="24" t="s">
        <v>188</v>
      </c>
      <c r="E39" s="56" t="s">
        <v>176</v>
      </c>
      <c r="F39" s="137">
        <v>257.79166550000002</v>
      </c>
      <c r="G39" s="137">
        <v>60</v>
      </c>
      <c r="H39" s="137">
        <v>8</v>
      </c>
      <c r="I39" s="24" t="s">
        <v>177</v>
      </c>
      <c r="J39" s="27" t="s">
        <v>176</v>
      </c>
      <c r="K39" s="133">
        <v>0.1057012</v>
      </c>
      <c r="L39" s="133">
        <v>0.93081440000000004</v>
      </c>
      <c r="M39" s="133">
        <v>2.7924430999999998</v>
      </c>
      <c r="N39" s="25" t="s">
        <v>176</v>
      </c>
      <c r="O39" s="25" t="s">
        <v>176</v>
      </c>
      <c r="P39" s="116">
        <v>0</v>
      </c>
    </row>
    <row r="40" spans="1:16" x14ac:dyDescent="0.3">
      <c r="A40" s="178">
        <v>2</v>
      </c>
      <c r="B40" s="132">
        <v>145</v>
      </c>
      <c r="C40" s="132">
        <v>3</v>
      </c>
      <c r="D40" s="24" t="s">
        <v>188</v>
      </c>
      <c r="E40" s="56" t="s">
        <v>176</v>
      </c>
      <c r="F40" s="137">
        <v>200</v>
      </c>
      <c r="G40" s="137">
        <v>60</v>
      </c>
      <c r="H40" s="137">
        <v>8</v>
      </c>
      <c r="I40" s="24" t="s">
        <v>177</v>
      </c>
      <c r="J40" s="27" t="s">
        <v>176</v>
      </c>
      <c r="K40" s="133">
        <v>8.4603200000000003E-2</v>
      </c>
      <c r="L40" s="133">
        <v>0.73768259999999997</v>
      </c>
      <c r="M40" s="133">
        <v>2.2130478999999998</v>
      </c>
      <c r="N40" s="25" t="s">
        <v>176</v>
      </c>
      <c r="O40" s="25" t="s">
        <v>176</v>
      </c>
      <c r="P40" s="116">
        <v>1</v>
      </c>
    </row>
    <row r="41" spans="1:16" x14ac:dyDescent="0.3">
      <c r="A41" s="178">
        <v>2</v>
      </c>
      <c r="B41" s="132">
        <v>146</v>
      </c>
      <c r="C41" s="132">
        <v>12</v>
      </c>
      <c r="D41" s="24" t="s">
        <v>188</v>
      </c>
      <c r="E41" s="56" t="s">
        <v>176</v>
      </c>
      <c r="F41" s="137">
        <v>190</v>
      </c>
      <c r="G41" s="137">
        <v>60</v>
      </c>
      <c r="H41" s="137">
        <v>8</v>
      </c>
      <c r="I41" s="24" t="s">
        <v>177</v>
      </c>
      <c r="J41" s="27" t="s">
        <v>176</v>
      </c>
      <c r="K41" s="133">
        <v>0.32041910000000001</v>
      </c>
      <c r="L41" s="133">
        <v>0.70186809999999999</v>
      </c>
      <c r="M41" s="133">
        <v>8.4224174999999999</v>
      </c>
      <c r="N41" s="25" t="s">
        <v>176</v>
      </c>
      <c r="O41" s="25" t="s">
        <v>176</v>
      </c>
      <c r="P41" s="116">
        <v>0</v>
      </c>
    </row>
    <row r="42" spans="1:16" x14ac:dyDescent="0.3">
      <c r="A42" s="178">
        <v>2</v>
      </c>
      <c r="B42" s="132">
        <v>155</v>
      </c>
      <c r="C42" s="132">
        <v>3</v>
      </c>
      <c r="D42" s="24" t="s">
        <v>188</v>
      </c>
      <c r="E42" s="56" t="s">
        <v>176</v>
      </c>
      <c r="F42" s="137">
        <v>110</v>
      </c>
      <c r="G42" s="137">
        <v>60</v>
      </c>
      <c r="H42" s="137">
        <v>8</v>
      </c>
      <c r="I42" s="24" t="s">
        <v>177</v>
      </c>
      <c r="J42" s="27" t="s">
        <v>176</v>
      </c>
      <c r="K42" s="133">
        <v>4.7596699999999999E-2</v>
      </c>
      <c r="L42" s="133">
        <v>0.38838780000000001</v>
      </c>
      <c r="M42" s="133">
        <v>1.1651635</v>
      </c>
      <c r="N42" s="25" t="s">
        <v>176</v>
      </c>
      <c r="O42" s="25" t="s">
        <v>176</v>
      </c>
      <c r="P42" s="116">
        <v>1</v>
      </c>
    </row>
    <row r="44" spans="1:16" x14ac:dyDescent="0.3">
      <c r="A44" s="168">
        <v>1</v>
      </c>
      <c r="B44" s="169">
        <v>6</v>
      </c>
      <c r="C44" s="169">
        <v>3</v>
      </c>
      <c r="D44" s="169" t="s">
        <v>187</v>
      </c>
      <c r="E44" s="169" t="s">
        <v>176</v>
      </c>
      <c r="F44" s="176">
        <v>1224.9999338</v>
      </c>
      <c r="G44" s="176">
        <v>120.0000004</v>
      </c>
      <c r="H44" s="176">
        <v>929.63937020000003</v>
      </c>
      <c r="I44" s="169" t="s">
        <v>177</v>
      </c>
      <c r="J44" s="169" t="s">
        <v>178</v>
      </c>
      <c r="K44" s="170">
        <v>2.8201320000000001</v>
      </c>
      <c r="L44" s="170">
        <v>33.240544300000003</v>
      </c>
      <c r="M44" s="170">
        <v>99.721632900000003</v>
      </c>
      <c r="N44" s="171" t="s">
        <v>176</v>
      </c>
      <c r="O44" s="172" t="s">
        <v>176</v>
      </c>
      <c r="P44">
        <v>0</v>
      </c>
    </row>
    <row r="45" spans="1:16" x14ac:dyDescent="0.3">
      <c r="A45" s="178">
        <v>2</v>
      </c>
      <c r="B45" s="132">
        <v>117</v>
      </c>
      <c r="C45" s="132">
        <v>3</v>
      </c>
      <c r="D45" s="24" t="s">
        <v>179</v>
      </c>
      <c r="E45" s="56" t="s">
        <v>176</v>
      </c>
      <c r="F45" s="137">
        <v>1214.9999336000001</v>
      </c>
      <c r="G45" s="137">
        <v>919.63937020000003</v>
      </c>
      <c r="H45" s="137">
        <v>10</v>
      </c>
      <c r="I45" s="24" t="s">
        <v>177</v>
      </c>
      <c r="J45" s="27" t="s">
        <v>176</v>
      </c>
      <c r="K45" s="133">
        <v>2.2289591</v>
      </c>
      <c r="L45" s="133">
        <v>27.846529799999999</v>
      </c>
      <c r="M45" s="133">
        <v>83.539589399999997</v>
      </c>
      <c r="N45" s="25" t="s">
        <v>176</v>
      </c>
      <c r="O45" s="25" t="s">
        <v>176</v>
      </c>
      <c r="P45" s="116">
        <v>0</v>
      </c>
    </row>
    <row r="46" spans="1:16" x14ac:dyDescent="0.3">
      <c r="A46" s="178">
        <v>2</v>
      </c>
      <c r="B46" s="132">
        <v>127</v>
      </c>
      <c r="C46" s="132">
        <v>3</v>
      </c>
      <c r="D46" s="24" t="s">
        <v>179</v>
      </c>
      <c r="E46" s="56" t="s">
        <v>176</v>
      </c>
      <c r="F46" s="137">
        <v>120</v>
      </c>
      <c r="G46" s="137">
        <v>120</v>
      </c>
      <c r="H46" s="137">
        <v>10</v>
      </c>
      <c r="I46" s="24" t="s">
        <v>177</v>
      </c>
      <c r="J46" s="27" t="s">
        <v>176</v>
      </c>
      <c r="K46" s="133">
        <v>0.101405</v>
      </c>
      <c r="L46" s="133">
        <v>1.0988674</v>
      </c>
      <c r="M46" s="133">
        <v>3.2966022000000001</v>
      </c>
      <c r="N46" s="25" t="s">
        <v>176</v>
      </c>
      <c r="O46" s="25" t="s">
        <v>176</v>
      </c>
      <c r="P46" s="116">
        <v>1</v>
      </c>
    </row>
    <row r="47" spans="1:16" x14ac:dyDescent="0.3">
      <c r="A47" s="178">
        <v>2</v>
      </c>
      <c r="B47" s="132">
        <v>133</v>
      </c>
      <c r="C47" s="132">
        <v>3</v>
      </c>
      <c r="D47" s="24" t="s">
        <v>188</v>
      </c>
      <c r="E47" s="56" t="s">
        <v>176</v>
      </c>
      <c r="F47" s="137">
        <v>60</v>
      </c>
      <c r="G47" s="137">
        <v>404.24112459999998</v>
      </c>
      <c r="H47" s="137">
        <v>8</v>
      </c>
      <c r="I47" s="24" t="s">
        <v>177</v>
      </c>
      <c r="J47" s="27" t="s">
        <v>176</v>
      </c>
      <c r="K47" s="133">
        <v>0.1572289</v>
      </c>
      <c r="L47" s="133">
        <v>1.4034188999999999</v>
      </c>
      <c r="M47" s="133">
        <v>4.2102567000000004</v>
      </c>
      <c r="N47" s="25" t="s">
        <v>176</v>
      </c>
      <c r="O47" s="25" t="s">
        <v>176</v>
      </c>
      <c r="P47" s="116">
        <v>0</v>
      </c>
    </row>
    <row r="48" spans="1:16" x14ac:dyDescent="0.3">
      <c r="A48" s="178">
        <v>2</v>
      </c>
      <c r="B48" s="132">
        <v>140</v>
      </c>
      <c r="C48" s="132">
        <v>3</v>
      </c>
      <c r="D48" s="24" t="s">
        <v>188</v>
      </c>
      <c r="E48" s="56" t="s">
        <v>176</v>
      </c>
      <c r="F48" s="137">
        <v>60</v>
      </c>
      <c r="G48" s="137">
        <v>285.02285790000002</v>
      </c>
      <c r="H48" s="137">
        <v>8</v>
      </c>
      <c r="I48" s="24" t="s">
        <v>177</v>
      </c>
      <c r="J48" s="27" t="s">
        <v>176</v>
      </c>
      <c r="K48" s="133">
        <v>0.1158035</v>
      </c>
      <c r="L48" s="133">
        <v>1.0236938</v>
      </c>
      <c r="M48" s="133">
        <v>3.0710814000000002</v>
      </c>
      <c r="N48" s="25" t="s">
        <v>176</v>
      </c>
      <c r="O48" s="25" t="s">
        <v>176</v>
      </c>
      <c r="P48" s="116">
        <v>1</v>
      </c>
    </row>
    <row r="49" spans="1:16" x14ac:dyDescent="0.3">
      <c r="A49" s="178">
        <v>2</v>
      </c>
      <c r="B49" s="132">
        <v>143</v>
      </c>
      <c r="C49" s="132">
        <v>3</v>
      </c>
      <c r="D49" s="24" t="s">
        <v>188</v>
      </c>
      <c r="E49" s="56" t="s">
        <v>176</v>
      </c>
      <c r="F49" s="137">
        <v>60</v>
      </c>
      <c r="G49" s="137">
        <v>249.59996559999999</v>
      </c>
      <c r="H49" s="137">
        <v>8</v>
      </c>
      <c r="I49" s="24" t="s">
        <v>177</v>
      </c>
      <c r="J49" s="27" t="s">
        <v>176</v>
      </c>
      <c r="K49" s="133">
        <v>8.9034000000000002E-2</v>
      </c>
      <c r="L49" s="133">
        <v>0.77777839999999998</v>
      </c>
      <c r="M49" s="133">
        <v>2.3333352000000001</v>
      </c>
      <c r="N49" s="25" t="s">
        <v>176</v>
      </c>
      <c r="O49" s="25" t="s">
        <v>176</v>
      </c>
      <c r="P49" s="116">
        <v>0</v>
      </c>
    </row>
    <row r="50" spans="1:16" x14ac:dyDescent="0.3">
      <c r="A50" s="178">
        <v>2</v>
      </c>
      <c r="B50" s="132">
        <v>146</v>
      </c>
      <c r="C50" s="132">
        <v>3</v>
      </c>
      <c r="D50" s="24" t="s">
        <v>188</v>
      </c>
      <c r="E50" s="56" t="s">
        <v>176</v>
      </c>
      <c r="F50" s="137">
        <v>190</v>
      </c>
      <c r="G50" s="137">
        <v>60</v>
      </c>
      <c r="H50" s="137">
        <v>8</v>
      </c>
      <c r="I50" s="24" t="s">
        <v>177</v>
      </c>
      <c r="J50" s="27" t="s">
        <v>176</v>
      </c>
      <c r="K50" s="133">
        <v>8.0104800000000004E-2</v>
      </c>
      <c r="L50" s="133">
        <v>0.70186809999999999</v>
      </c>
      <c r="M50" s="133">
        <v>2.1056043999999998</v>
      </c>
      <c r="N50" s="25" t="s">
        <v>176</v>
      </c>
      <c r="O50" s="25" t="s">
        <v>176</v>
      </c>
      <c r="P50" s="116">
        <v>1</v>
      </c>
    </row>
    <row r="51" spans="1:16" x14ac:dyDescent="0.3">
      <c r="A51" s="178">
        <v>2</v>
      </c>
      <c r="B51" s="132">
        <v>155</v>
      </c>
      <c r="C51" s="132">
        <v>3</v>
      </c>
      <c r="D51" s="24" t="s">
        <v>188</v>
      </c>
      <c r="E51" s="56" t="s">
        <v>176</v>
      </c>
      <c r="F51" s="137">
        <v>110</v>
      </c>
      <c r="G51" s="137">
        <v>60</v>
      </c>
      <c r="H51" s="137">
        <v>8</v>
      </c>
      <c r="I51" s="24" t="s">
        <v>177</v>
      </c>
      <c r="J51" s="27" t="s">
        <v>176</v>
      </c>
      <c r="K51" s="133">
        <v>4.7596699999999999E-2</v>
      </c>
      <c r="L51" s="133">
        <v>0.38838780000000001</v>
      </c>
      <c r="M51" s="133">
        <v>1.1651635</v>
      </c>
      <c r="N51" s="25" t="s">
        <v>176</v>
      </c>
      <c r="O51" s="25" t="s">
        <v>176</v>
      </c>
      <c r="P51" s="116">
        <v>0</v>
      </c>
    </row>
    <row r="53" spans="1:16" x14ac:dyDescent="0.3">
      <c r="A53" s="168">
        <v>1</v>
      </c>
      <c r="B53" s="169">
        <v>7</v>
      </c>
      <c r="C53" s="169">
        <v>3</v>
      </c>
      <c r="D53" s="169" t="s">
        <v>187</v>
      </c>
      <c r="E53" s="169" t="s">
        <v>176</v>
      </c>
      <c r="F53" s="176">
        <v>984.99993289999998</v>
      </c>
      <c r="G53" s="176">
        <v>70.000000099999994</v>
      </c>
      <c r="H53" s="176">
        <v>704.22721260000003</v>
      </c>
      <c r="I53" s="169" t="s">
        <v>177</v>
      </c>
      <c r="J53" s="169" t="s">
        <v>178</v>
      </c>
      <c r="K53" s="170">
        <v>2.5797314999999998</v>
      </c>
      <c r="L53" s="170">
        <v>30.6916598</v>
      </c>
      <c r="M53" s="170">
        <v>92.074979400000004</v>
      </c>
      <c r="N53" s="171" t="s">
        <v>176</v>
      </c>
      <c r="O53" s="172" t="s">
        <v>176</v>
      </c>
      <c r="P53">
        <v>0</v>
      </c>
    </row>
    <row r="54" spans="1:16" x14ac:dyDescent="0.3">
      <c r="A54" s="178">
        <v>2</v>
      </c>
      <c r="B54" s="132">
        <v>118</v>
      </c>
      <c r="C54" s="132">
        <v>3</v>
      </c>
      <c r="D54" s="24" t="s">
        <v>179</v>
      </c>
      <c r="E54" s="56" t="s">
        <v>176</v>
      </c>
      <c r="F54" s="137">
        <v>984.9995414</v>
      </c>
      <c r="G54" s="137">
        <v>704.22721260000003</v>
      </c>
      <c r="H54" s="137">
        <v>10</v>
      </c>
      <c r="I54" s="24" t="s">
        <v>177</v>
      </c>
      <c r="J54" s="27" t="s">
        <v>176</v>
      </c>
      <c r="K54" s="133">
        <v>2.1269794000000002</v>
      </c>
      <c r="L54" s="133">
        <v>26.6111814</v>
      </c>
      <c r="M54" s="133">
        <v>79.833544200000006</v>
      </c>
      <c r="N54" s="25" t="s">
        <v>176</v>
      </c>
      <c r="O54" s="25" t="s">
        <v>176</v>
      </c>
      <c r="P54" s="116">
        <v>0</v>
      </c>
    </row>
    <row r="55" spans="1:16" x14ac:dyDescent="0.3">
      <c r="A55" s="178">
        <v>2</v>
      </c>
      <c r="B55" s="132">
        <v>123</v>
      </c>
      <c r="C55" s="132">
        <v>3</v>
      </c>
      <c r="D55" s="24" t="s">
        <v>179</v>
      </c>
      <c r="E55" s="56" t="s">
        <v>176</v>
      </c>
      <c r="F55" s="137">
        <v>170</v>
      </c>
      <c r="G55" s="137">
        <v>60</v>
      </c>
      <c r="H55" s="137">
        <v>10</v>
      </c>
      <c r="I55" s="24" t="s">
        <v>177</v>
      </c>
      <c r="J55" s="27" t="s">
        <v>176</v>
      </c>
      <c r="K55" s="133">
        <v>7.5535099999999994E-2</v>
      </c>
      <c r="L55" s="133">
        <v>0.77487090000000003</v>
      </c>
      <c r="M55" s="133">
        <v>2.3246126999999999</v>
      </c>
      <c r="N55" s="25" t="s">
        <v>176</v>
      </c>
      <c r="O55" s="25" t="s">
        <v>176</v>
      </c>
      <c r="P55" s="116">
        <v>1</v>
      </c>
    </row>
    <row r="56" spans="1:16" x14ac:dyDescent="0.3">
      <c r="A56" s="178">
        <v>2</v>
      </c>
      <c r="B56" s="132">
        <v>134</v>
      </c>
      <c r="C56" s="132">
        <v>3</v>
      </c>
      <c r="D56" s="24" t="s">
        <v>188</v>
      </c>
      <c r="E56" s="56" t="s">
        <v>176</v>
      </c>
      <c r="F56" s="137">
        <v>60</v>
      </c>
      <c r="G56" s="137">
        <v>398.27113680000002</v>
      </c>
      <c r="H56" s="137">
        <v>8</v>
      </c>
      <c r="I56" s="24" t="s">
        <v>177</v>
      </c>
      <c r="J56" s="27" t="s">
        <v>176</v>
      </c>
      <c r="K56" s="133">
        <v>0.15456139999999999</v>
      </c>
      <c r="L56" s="133">
        <v>1.3787916</v>
      </c>
      <c r="M56" s="133">
        <v>4.1363747999999996</v>
      </c>
      <c r="N56" s="25" t="s">
        <v>176</v>
      </c>
      <c r="O56" s="25" t="s">
        <v>176</v>
      </c>
      <c r="P56" s="116">
        <v>0</v>
      </c>
    </row>
    <row r="57" spans="1:16" x14ac:dyDescent="0.3">
      <c r="A57" s="178">
        <v>2</v>
      </c>
      <c r="B57" s="132">
        <v>138</v>
      </c>
      <c r="C57" s="132">
        <v>3</v>
      </c>
      <c r="D57" s="24" t="s">
        <v>188</v>
      </c>
      <c r="E57" s="56" t="s">
        <v>176</v>
      </c>
      <c r="F57" s="137">
        <v>60</v>
      </c>
      <c r="G57" s="137">
        <v>300.28389950000002</v>
      </c>
      <c r="H57" s="137">
        <v>8</v>
      </c>
      <c r="I57" s="24" t="s">
        <v>177</v>
      </c>
      <c r="J57" s="27" t="s">
        <v>176</v>
      </c>
      <c r="K57" s="133">
        <v>0.1215608</v>
      </c>
      <c r="L57" s="133">
        <v>1.0766458999999999</v>
      </c>
      <c r="M57" s="133">
        <v>3.2299376</v>
      </c>
      <c r="N57" s="25" t="s">
        <v>176</v>
      </c>
      <c r="O57" s="25" t="s">
        <v>176</v>
      </c>
      <c r="P57" s="116">
        <v>1</v>
      </c>
    </row>
    <row r="58" spans="1:16" x14ac:dyDescent="0.3">
      <c r="A58" s="178">
        <v>2</v>
      </c>
      <c r="B58" s="132">
        <v>144</v>
      </c>
      <c r="C58" s="132">
        <v>3</v>
      </c>
      <c r="D58" s="24" t="s">
        <v>188</v>
      </c>
      <c r="E58" s="56" t="s">
        <v>176</v>
      </c>
      <c r="F58" s="137">
        <v>60</v>
      </c>
      <c r="G58" s="137">
        <v>211.73500290000001</v>
      </c>
      <c r="H58" s="137">
        <v>8</v>
      </c>
      <c r="I58" s="24" t="s">
        <v>177</v>
      </c>
      <c r="J58" s="27" t="s">
        <v>176</v>
      </c>
      <c r="K58" s="133">
        <v>7.3585100000000001E-2</v>
      </c>
      <c r="L58" s="133">
        <v>0.63510319999999998</v>
      </c>
      <c r="M58" s="133">
        <v>1.9053097000000001</v>
      </c>
      <c r="N58" s="25" t="s">
        <v>176</v>
      </c>
      <c r="O58" s="25" t="s">
        <v>176</v>
      </c>
      <c r="P58" s="116">
        <v>0</v>
      </c>
    </row>
    <row r="59" spans="1:16" x14ac:dyDescent="0.3">
      <c r="A59" s="178">
        <v>2</v>
      </c>
      <c r="B59" s="132">
        <v>160</v>
      </c>
      <c r="C59" s="132">
        <v>3</v>
      </c>
      <c r="D59" s="24" t="s">
        <v>188</v>
      </c>
      <c r="E59" s="56" t="s">
        <v>176</v>
      </c>
      <c r="F59" s="137">
        <v>60</v>
      </c>
      <c r="G59" s="137">
        <v>60</v>
      </c>
      <c r="H59" s="137">
        <v>8</v>
      </c>
      <c r="I59" s="24" t="s">
        <v>177</v>
      </c>
      <c r="J59" s="27" t="s">
        <v>176</v>
      </c>
      <c r="K59" s="133">
        <v>2.7509700000000002E-2</v>
      </c>
      <c r="L59" s="133">
        <v>0.2150668</v>
      </c>
      <c r="M59" s="133">
        <v>0.64520029999999995</v>
      </c>
      <c r="N59" s="25" t="s">
        <v>176</v>
      </c>
      <c r="O59" s="25" t="s">
        <v>176</v>
      </c>
      <c r="P59" s="116">
        <v>1</v>
      </c>
    </row>
    <row r="61" spans="1:16" x14ac:dyDescent="0.3">
      <c r="A61" s="168">
        <v>1</v>
      </c>
      <c r="B61" s="169">
        <v>8</v>
      </c>
      <c r="C61" s="169">
        <v>3</v>
      </c>
      <c r="D61" s="169" t="s">
        <v>187</v>
      </c>
      <c r="E61" s="169" t="s">
        <v>176</v>
      </c>
      <c r="F61" s="176">
        <v>974.99995950000005</v>
      </c>
      <c r="G61" s="176">
        <v>70.000000299999996</v>
      </c>
      <c r="H61" s="176">
        <v>2142.9674602</v>
      </c>
      <c r="I61" s="169" t="s">
        <v>177</v>
      </c>
      <c r="J61" s="169" t="s">
        <v>178</v>
      </c>
      <c r="K61" s="170">
        <v>5.0574922999999998</v>
      </c>
      <c r="L61" s="170">
        <v>53.871419299999999</v>
      </c>
      <c r="M61" s="170">
        <v>161.61425800000001</v>
      </c>
      <c r="N61" s="171" t="s">
        <v>176</v>
      </c>
      <c r="O61" s="172" t="s">
        <v>176</v>
      </c>
      <c r="P61">
        <v>0</v>
      </c>
    </row>
    <row r="62" spans="1:16" x14ac:dyDescent="0.3">
      <c r="A62" s="178">
        <v>2</v>
      </c>
      <c r="B62" s="132">
        <v>115</v>
      </c>
      <c r="C62" s="132">
        <v>3</v>
      </c>
      <c r="D62" s="24" t="s">
        <v>179</v>
      </c>
      <c r="E62" s="56" t="s">
        <v>176</v>
      </c>
      <c r="F62" s="137">
        <v>974.99995760000002</v>
      </c>
      <c r="G62" s="137">
        <v>1165.4504442</v>
      </c>
      <c r="H62" s="137">
        <v>10.000000200000001</v>
      </c>
      <c r="I62" s="24" t="s">
        <v>177</v>
      </c>
      <c r="J62" s="27" t="s">
        <v>176</v>
      </c>
      <c r="K62" s="133">
        <v>1.8270047</v>
      </c>
      <c r="L62" s="133">
        <v>22.645883300000001</v>
      </c>
      <c r="M62" s="133">
        <v>67.937649899999997</v>
      </c>
      <c r="N62" s="25" t="s">
        <v>176</v>
      </c>
      <c r="O62" s="25" t="s">
        <v>176</v>
      </c>
      <c r="P62" s="116">
        <v>0</v>
      </c>
    </row>
    <row r="63" spans="1:16" x14ac:dyDescent="0.3">
      <c r="A63" s="178">
        <v>2</v>
      </c>
      <c r="B63" s="132">
        <v>116</v>
      </c>
      <c r="C63" s="132">
        <v>3</v>
      </c>
      <c r="D63" s="24" t="s">
        <v>179</v>
      </c>
      <c r="E63" s="56" t="s">
        <v>176</v>
      </c>
      <c r="F63" s="137">
        <v>1321.9114939000001</v>
      </c>
      <c r="G63" s="137">
        <v>60</v>
      </c>
      <c r="H63" s="137">
        <v>10</v>
      </c>
      <c r="I63" s="24" t="s">
        <v>177</v>
      </c>
      <c r="J63" s="27" t="s">
        <v>176</v>
      </c>
      <c r="K63" s="133">
        <v>0.5562629</v>
      </c>
      <c r="L63" s="133">
        <v>6.1837289999999996</v>
      </c>
      <c r="M63" s="133">
        <v>18.5511871</v>
      </c>
      <c r="N63" s="25" t="s">
        <v>176</v>
      </c>
      <c r="O63" s="25" t="s">
        <v>176</v>
      </c>
      <c r="P63" s="116">
        <v>1</v>
      </c>
    </row>
    <row r="64" spans="1:16" x14ac:dyDescent="0.3">
      <c r="A64" s="178">
        <v>2</v>
      </c>
      <c r="B64" s="132">
        <v>119</v>
      </c>
      <c r="C64" s="132">
        <v>3</v>
      </c>
      <c r="D64" s="24" t="s">
        <v>179</v>
      </c>
      <c r="E64" s="56" t="s">
        <v>176</v>
      </c>
      <c r="F64" s="137">
        <v>982.08714950000001</v>
      </c>
      <c r="G64" s="137">
        <v>42.400000800000001</v>
      </c>
      <c r="H64" s="137">
        <v>10</v>
      </c>
      <c r="I64" s="24" t="s">
        <v>177</v>
      </c>
      <c r="J64" s="27" t="s">
        <v>176</v>
      </c>
      <c r="K64" s="133">
        <v>0.30871989999999999</v>
      </c>
      <c r="L64" s="133">
        <v>3.2138311000000002</v>
      </c>
      <c r="M64" s="133">
        <v>9.6414933999999999</v>
      </c>
      <c r="N64" s="25" t="s">
        <v>176</v>
      </c>
      <c r="O64" s="25" t="s">
        <v>176</v>
      </c>
      <c r="P64" s="116">
        <v>0</v>
      </c>
    </row>
    <row r="65" spans="1:16" x14ac:dyDescent="0.3">
      <c r="A65" s="178">
        <v>2</v>
      </c>
      <c r="B65" s="132">
        <v>120</v>
      </c>
      <c r="C65" s="132">
        <v>3</v>
      </c>
      <c r="D65" s="24" t="s">
        <v>179</v>
      </c>
      <c r="E65" s="56" t="s">
        <v>176</v>
      </c>
      <c r="F65" s="137">
        <v>973.06929849999995</v>
      </c>
      <c r="G65" s="137">
        <v>42.400000800000001</v>
      </c>
      <c r="H65" s="137">
        <v>10</v>
      </c>
      <c r="I65" s="24" t="s">
        <v>177</v>
      </c>
      <c r="J65" s="27" t="s">
        <v>176</v>
      </c>
      <c r="K65" s="133">
        <v>0.30588470000000001</v>
      </c>
      <c r="L65" s="133">
        <v>3.1838161</v>
      </c>
      <c r="M65" s="133">
        <v>9.5514483999999999</v>
      </c>
      <c r="N65" s="25" t="s">
        <v>176</v>
      </c>
      <c r="O65" s="25" t="s">
        <v>176</v>
      </c>
      <c r="P65" s="116">
        <v>1</v>
      </c>
    </row>
    <row r="66" spans="1:16" x14ac:dyDescent="0.3">
      <c r="A66" s="178">
        <v>2</v>
      </c>
      <c r="B66" s="132">
        <v>146</v>
      </c>
      <c r="C66" s="132">
        <v>12</v>
      </c>
      <c r="D66" s="24" t="s">
        <v>188</v>
      </c>
      <c r="E66" s="56" t="s">
        <v>176</v>
      </c>
      <c r="F66" s="137">
        <v>190</v>
      </c>
      <c r="G66" s="137">
        <v>60</v>
      </c>
      <c r="H66" s="137">
        <v>8</v>
      </c>
      <c r="I66" s="24" t="s">
        <v>177</v>
      </c>
      <c r="J66" s="27" t="s">
        <v>176</v>
      </c>
      <c r="K66" s="133">
        <v>0.32041910000000001</v>
      </c>
      <c r="L66" s="133">
        <v>0.70186809999999999</v>
      </c>
      <c r="M66" s="133">
        <v>8.4224174999999999</v>
      </c>
      <c r="N66" s="25" t="s">
        <v>176</v>
      </c>
      <c r="O66" s="25" t="s">
        <v>176</v>
      </c>
      <c r="P66" s="116">
        <v>0</v>
      </c>
    </row>
    <row r="67" spans="1:16" x14ac:dyDescent="0.3">
      <c r="A67" s="178">
        <v>2</v>
      </c>
      <c r="B67" s="132">
        <v>149</v>
      </c>
      <c r="C67" s="132">
        <v>6</v>
      </c>
      <c r="D67" s="24" t="s">
        <v>188</v>
      </c>
      <c r="E67" s="56" t="s">
        <v>176</v>
      </c>
      <c r="F67" s="137">
        <v>120</v>
      </c>
      <c r="G67" s="137">
        <v>50</v>
      </c>
      <c r="H67" s="137">
        <v>8</v>
      </c>
      <c r="I67" s="24" t="s">
        <v>177</v>
      </c>
      <c r="J67" s="27" t="s">
        <v>176</v>
      </c>
      <c r="K67" s="133">
        <v>8.7662900000000002E-2</v>
      </c>
      <c r="L67" s="133">
        <v>0.34984159999999997</v>
      </c>
      <c r="M67" s="133">
        <v>2.0990494000000002</v>
      </c>
      <c r="N67" s="25" t="s">
        <v>176</v>
      </c>
      <c r="O67" s="25" t="s">
        <v>176</v>
      </c>
      <c r="P67" s="116">
        <v>1</v>
      </c>
    </row>
    <row r="68" spans="1:16" x14ac:dyDescent="0.3">
      <c r="A68" s="178">
        <v>2</v>
      </c>
      <c r="B68" s="132">
        <v>161</v>
      </c>
      <c r="C68" s="132">
        <v>24</v>
      </c>
      <c r="D68" s="24" t="s">
        <v>189</v>
      </c>
      <c r="E68" s="56" t="s">
        <v>176</v>
      </c>
      <c r="F68" s="137">
        <v>930.40337709999994</v>
      </c>
      <c r="G68" s="137">
        <v>16</v>
      </c>
      <c r="H68" s="137">
        <v>16</v>
      </c>
      <c r="I68" s="24" t="s">
        <v>177</v>
      </c>
      <c r="J68" s="27" t="s">
        <v>176</v>
      </c>
      <c r="K68" s="133">
        <v>1.123183</v>
      </c>
      <c r="L68" s="133">
        <v>1.4700373</v>
      </c>
      <c r="M68" s="133">
        <v>35.2808961</v>
      </c>
      <c r="N68" s="25" t="s">
        <v>176</v>
      </c>
      <c r="O68" s="25" t="s">
        <v>176</v>
      </c>
      <c r="P68" s="116">
        <v>0</v>
      </c>
    </row>
    <row r="69" spans="1:16" x14ac:dyDescent="0.3">
      <c r="A69" s="178">
        <v>2</v>
      </c>
      <c r="B69" s="132">
        <v>163</v>
      </c>
      <c r="C69" s="132">
        <v>3</v>
      </c>
      <c r="D69" s="24" t="s">
        <v>186</v>
      </c>
      <c r="E69" s="56" t="s">
        <v>176</v>
      </c>
      <c r="F69" s="137">
        <v>1324.1982012000001</v>
      </c>
      <c r="G69" s="137">
        <v>42.4</v>
      </c>
      <c r="H69" s="137">
        <v>42.4</v>
      </c>
      <c r="I69" s="24" t="s">
        <v>182</v>
      </c>
      <c r="J69" s="27" t="s">
        <v>176</v>
      </c>
      <c r="K69" s="133">
        <v>0.52835509999999997</v>
      </c>
      <c r="L69" s="133">
        <v>3.3767054000000001</v>
      </c>
      <c r="M69" s="133">
        <v>10.1301162</v>
      </c>
      <c r="N69" s="25" t="s">
        <v>176</v>
      </c>
      <c r="O69" s="25" t="s">
        <v>176</v>
      </c>
      <c r="P69" s="116">
        <v>1</v>
      </c>
    </row>
    <row r="71" spans="1:16" x14ac:dyDescent="0.3">
      <c r="A71" s="168">
        <v>1</v>
      </c>
      <c r="B71" s="169">
        <v>9</v>
      </c>
      <c r="C71" s="169">
        <v>3</v>
      </c>
      <c r="D71" s="169" t="s">
        <v>187</v>
      </c>
      <c r="E71" s="169" t="s">
        <v>176</v>
      </c>
      <c r="F71" s="176">
        <v>212.5</v>
      </c>
      <c r="G71" s="176">
        <v>194.99960960000001</v>
      </c>
      <c r="H71" s="176">
        <v>2162.7871961000001</v>
      </c>
      <c r="I71" s="169" t="s">
        <v>177</v>
      </c>
      <c r="J71" s="169" t="s">
        <v>178</v>
      </c>
      <c r="K71" s="170">
        <v>2.6307217999999999</v>
      </c>
      <c r="L71" s="170">
        <v>30.9158218</v>
      </c>
      <c r="M71" s="170">
        <v>92.747465399999996</v>
      </c>
      <c r="N71" s="171" t="s">
        <v>176</v>
      </c>
      <c r="O71" s="172" t="s">
        <v>176</v>
      </c>
      <c r="P71">
        <v>0</v>
      </c>
    </row>
    <row r="72" spans="1:16" x14ac:dyDescent="0.3">
      <c r="A72" s="178">
        <v>2</v>
      </c>
      <c r="B72" s="132">
        <v>122</v>
      </c>
      <c r="C72" s="132">
        <v>3</v>
      </c>
      <c r="D72" s="24" t="s">
        <v>179</v>
      </c>
      <c r="E72" s="56" t="s">
        <v>176</v>
      </c>
      <c r="F72" s="137">
        <v>54.999609200000002</v>
      </c>
      <c r="G72" s="137">
        <v>257.60355929999997</v>
      </c>
      <c r="H72" s="137">
        <v>10</v>
      </c>
      <c r="I72" s="24" t="s">
        <v>177</v>
      </c>
      <c r="J72" s="27" t="s">
        <v>176</v>
      </c>
      <c r="K72" s="133">
        <v>9.7077399999999994E-2</v>
      </c>
      <c r="L72" s="133">
        <v>1.0346394999999999</v>
      </c>
      <c r="M72" s="133">
        <v>3.1039184</v>
      </c>
      <c r="N72" s="25" t="s">
        <v>176</v>
      </c>
      <c r="O72" s="25" t="s">
        <v>176</v>
      </c>
      <c r="P72" s="116">
        <v>0</v>
      </c>
    </row>
    <row r="73" spans="1:16" x14ac:dyDescent="0.3">
      <c r="A73" s="178">
        <v>2</v>
      </c>
      <c r="B73" s="132">
        <v>124</v>
      </c>
      <c r="C73" s="132">
        <v>3</v>
      </c>
      <c r="D73" s="24" t="s">
        <v>179</v>
      </c>
      <c r="E73" s="56" t="s">
        <v>176</v>
      </c>
      <c r="F73" s="137">
        <v>170</v>
      </c>
      <c r="G73" s="137">
        <v>120</v>
      </c>
      <c r="H73" s="137">
        <v>10</v>
      </c>
      <c r="I73" s="24" t="s">
        <v>177</v>
      </c>
      <c r="J73" s="27" t="s">
        <v>176</v>
      </c>
      <c r="K73" s="133">
        <v>0.14033509999999999</v>
      </c>
      <c r="L73" s="133">
        <v>1.5755709</v>
      </c>
      <c r="M73" s="133">
        <v>4.7267127000000002</v>
      </c>
      <c r="N73" s="25" t="s">
        <v>176</v>
      </c>
      <c r="O73" s="25" t="s">
        <v>176</v>
      </c>
      <c r="P73" s="116">
        <v>1</v>
      </c>
    </row>
    <row r="74" spans="1:16" x14ac:dyDescent="0.3">
      <c r="A74" s="178">
        <v>2</v>
      </c>
      <c r="B74" s="132">
        <v>125</v>
      </c>
      <c r="C74" s="132">
        <v>3</v>
      </c>
      <c r="D74" s="24" t="s">
        <v>179</v>
      </c>
      <c r="E74" s="56" t="s">
        <v>176</v>
      </c>
      <c r="F74" s="137">
        <v>44.999606100000001</v>
      </c>
      <c r="G74" s="137">
        <v>170.00000059999999</v>
      </c>
      <c r="H74" s="137">
        <v>10</v>
      </c>
      <c r="I74" s="24" t="s">
        <v>177</v>
      </c>
      <c r="J74" s="27" t="s">
        <v>176</v>
      </c>
      <c r="K74" s="133">
        <v>5.87996E-2</v>
      </c>
      <c r="L74" s="133">
        <v>0.60051969999999999</v>
      </c>
      <c r="M74" s="133">
        <v>1.8015589999999999</v>
      </c>
      <c r="N74" s="25" t="s">
        <v>176</v>
      </c>
      <c r="O74" s="25" t="s">
        <v>176</v>
      </c>
      <c r="P74" s="116">
        <v>0</v>
      </c>
    </row>
    <row r="75" spans="1:16" x14ac:dyDescent="0.3">
      <c r="A75" s="178">
        <v>2</v>
      </c>
      <c r="B75" s="132">
        <v>131</v>
      </c>
      <c r="C75" s="132">
        <v>6</v>
      </c>
      <c r="D75" s="24" t="s">
        <v>180</v>
      </c>
      <c r="E75" s="56" t="s">
        <v>176</v>
      </c>
      <c r="F75" s="137">
        <v>80</v>
      </c>
      <c r="G75" s="137">
        <v>80</v>
      </c>
      <c r="H75" s="137">
        <v>5</v>
      </c>
      <c r="I75" s="24" t="s">
        <v>177</v>
      </c>
      <c r="J75" s="27" t="s">
        <v>176</v>
      </c>
      <c r="K75" s="133">
        <v>8.5431499999999994E-2</v>
      </c>
      <c r="L75" s="133">
        <v>0.24929689999999999</v>
      </c>
      <c r="M75" s="133">
        <v>1.4957814</v>
      </c>
      <c r="N75" s="25" t="s">
        <v>176</v>
      </c>
      <c r="O75" s="25" t="s">
        <v>176</v>
      </c>
      <c r="P75" s="116">
        <v>1</v>
      </c>
    </row>
    <row r="76" spans="1:16" x14ac:dyDescent="0.3">
      <c r="A76" s="178">
        <v>2</v>
      </c>
      <c r="B76" s="132">
        <v>147</v>
      </c>
      <c r="C76" s="132">
        <v>3</v>
      </c>
      <c r="D76" s="24" t="s">
        <v>188</v>
      </c>
      <c r="E76" s="56" t="s">
        <v>176</v>
      </c>
      <c r="F76" s="137">
        <v>123.5750013</v>
      </c>
      <c r="G76" s="137">
        <v>76.678809799999996</v>
      </c>
      <c r="H76" s="137">
        <v>8</v>
      </c>
      <c r="I76" s="24" t="s">
        <v>177</v>
      </c>
      <c r="J76" s="27" t="s">
        <v>176</v>
      </c>
      <c r="K76" s="133">
        <v>4.4009300000000001E-2</v>
      </c>
      <c r="L76" s="133">
        <v>0.36071760000000003</v>
      </c>
      <c r="M76" s="133">
        <v>1.0821527</v>
      </c>
      <c r="N76" s="25" t="s">
        <v>176</v>
      </c>
      <c r="O76" s="25" t="s">
        <v>176</v>
      </c>
      <c r="P76" s="116">
        <v>0</v>
      </c>
    </row>
    <row r="77" spans="1:16" x14ac:dyDescent="0.3">
      <c r="A77" s="178">
        <v>2</v>
      </c>
      <c r="B77" s="132">
        <v>150</v>
      </c>
      <c r="C77" s="132">
        <v>3</v>
      </c>
      <c r="D77" s="24" t="s">
        <v>188</v>
      </c>
      <c r="E77" s="56" t="s">
        <v>176</v>
      </c>
      <c r="F77" s="137">
        <v>119.9999036</v>
      </c>
      <c r="G77" s="137">
        <v>69.925600900000006</v>
      </c>
      <c r="H77" s="137">
        <v>8</v>
      </c>
      <c r="I77" s="24" t="s">
        <v>177</v>
      </c>
      <c r="J77" s="27" t="s">
        <v>176</v>
      </c>
      <c r="K77" s="133">
        <v>3.8066999999999997E-2</v>
      </c>
      <c r="L77" s="133">
        <v>0.29313329999999999</v>
      </c>
      <c r="M77" s="133">
        <v>0.87939990000000001</v>
      </c>
      <c r="N77" s="25" t="s">
        <v>176</v>
      </c>
      <c r="O77" s="25" t="s">
        <v>176</v>
      </c>
      <c r="P77" s="116">
        <v>1</v>
      </c>
    </row>
    <row r="78" spans="1:16" x14ac:dyDescent="0.3">
      <c r="A78" s="178">
        <v>2</v>
      </c>
      <c r="B78" s="132">
        <v>151</v>
      </c>
      <c r="C78" s="132">
        <v>3</v>
      </c>
      <c r="D78" s="24" t="s">
        <v>188</v>
      </c>
      <c r="E78" s="56" t="s">
        <v>176</v>
      </c>
      <c r="F78" s="137">
        <v>119.9999036</v>
      </c>
      <c r="G78" s="137">
        <v>59.999949399999998</v>
      </c>
      <c r="H78" s="137">
        <v>8</v>
      </c>
      <c r="I78" s="24" t="s">
        <v>177</v>
      </c>
      <c r="J78" s="27" t="s">
        <v>176</v>
      </c>
      <c r="K78" s="133">
        <v>5.1008299999999999E-2</v>
      </c>
      <c r="L78" s="133">
        <v>0.42881330000000001</v>
      </c>
      <c r="M78" s="133">
        <v>1.2864397999999999</v>
      </c>
      <c r="N78" s="25" t="s">
        <v>176</v>
      </c>
      <c r="O78" s="25" t="s">
        <v>176</v>
      </c>
      <c r="P78" s="116">
        <v>0</v>
      </c>
    </row>
    <row r="79" spans="1:16" x14ac:dyDescent="0.3">
      <c r="A79" s="178">
        <v>2</v>
      </c>
      <c r="B79" s="132">
        <v>153</v>
      </c>
      <c r="C79" s="132">
        <v>3</v>
      </c>
      <c r="D79" s="24" t="s">
        <v>188</v>
      </c>
      <c r="E79" s="56" t="s">
        <v>176</v>
      </c>
      <c r="F79" s="137">
        <v>111.21295430000001</v>
      </c>
      <c r="G79" s="137">
        <v>118.0000002</v>
      </c>
      <c r="H79" s="137">
        <v>8</v>
      </c>
      <c r="I79" s="24" t="s">
        <v>177</v>
      </c>
      <c r="J79" s="27" t="s">
        <v>176</v>
      </c>
      <c r="K79" s="133">
        <v>7.5401599999999999E-2</v>
      </c>
      <c r="L79" s="133">
        <v>0.66317199999999998</v>
      </c>
      <c r="M79" s="133">
        <v>1.9895160000000001</v>
      </c>
      <c r="N79" s="25" t="s">
        <v>176</v>
      </c>
      <c r="O79" s="25" t="s">
        <v>176</v>
      </c>
      <c r="P79" s="116">
        <v>1</v>
      </c>
    </row>
    <row r="80" spans="1:16" x14ac:dyDescent="0.3">
      <c r="A80" s="178">
        <v>2</v>
      </c>
      <c r="B80" s="132">
        <v>156</v>
      </c>
      <c r="C80" s="132">
        <v>3</v>
      </c>
      <c r="D80" s="24" t="s">
        <v>188</v>
      </c>
      <c r="E80" s="56" t="s">
        <v>176</v>
      </c>
      <c r="F80" s="137">
        <v>71.121208699999997</v>
      </c>
      <c r="G80" s="137">
        <v>99.9621152</v>
      </c>
      <c r="H80" s="137">
        <v>8</v>
      </c>
      <c r="I80" s="24" t="s">
        <v>177</v>
      </c>
      <c r="J80" s="27" t="s">
        <v>176</v>
      </c>
      <c r="K80" s="133">
        <v>3.6839200000000002E-2</v>
      </c>
      <c r="L80" s="133">
        <v>0.2966818</v>
      </c>
      <c r="M80" s="133">
        <v>0.89004539999999999</v>
      </c>
      <c r="N80" s="25" t="s">
        <v>176</v>
      </c>
      <c r="O80" s="25" t="s">
        <v>176</v>
      </c>
      <c r="P80" s="116">
        <v>0</v>
      </c>
    </row>
    <row r="81" spans="1:16" x14ac:dyDescent="0.3">
      <c r="A81" s="178">
        <v>2</v>
      </c>
      <c r="B81" s="132">
        <v>159</v>
      </c>
      <c r="C81" s="132">
        <v>3</v>
      </c>
      <c r="D81" s="24" t="s">
        <v>188</v>
      </c>
      <c r="E81" s="56" t="s">
        <v>176</v>
      </c>
      <c r="F81" s="137">
        <v>58.1568015</v>
      </c>
      <c r="G81" s="137">
        <v>64.999999399999993</v>
      </c>
      <c r="H81" s="137">
        <v>8</v>
      </c>
      <c r="I81" s="24" t="s">
        <v>177</v>
      </c>
      <c r="J81" s="27" t="s">
        <v>176</v>
      </c>
      <c r="K81" s="133">
        <v>2.10359E-2</v>
      </c>
      <c r="L81" s="133">
        <v>0.1537085</v>
      </c>
      <c r="M81" s="133">
        <v>0.46112560000000002</v>
      </c>
      <c r="N81" s="25" t="s">
        <v>176</v>
      </c>
      <c r="O81" s="25" t="s">
        <v>176</v>
      </c>
      <c r="P81" s="116">
        <v>1</v>
      </c>
    </row>
    <row r="82" spans="1:16" x14ac:dyDescent="0.3">
      <c r="A82" s="178">
        <v>2</v>
      </c>
      <c r="B82" s="132">
        <v>166</v>
      </c>
      <c r="C82" s="132">
        <v>3</v>
      </c>
      <c r="D82" s="24" t="s">
        <v>181</v>
      </c>
      <c r="E82" s="56" t="s">
        <v>176</v>
      </c>
      <c r="F82" s="137">
        <v>2152.7871961000001</v>
      </c>
      <c r="G82" s="137">
        <v>80</v>
      </c>
      <c r="H82" s="137">
        <v>80</v>
      </c>
      <c r="I82" s="24" t="s">
        <v>182</v>
      </c>
      <c r="J82" s="27" t="s">
        <v>176</v>
      </c>
      <c r="K82" s="133">
        <v>1.9827170000000001</v>
      </c>
      <c r="L82" s="133">
        <v>24.972331499999999</v>
      </c>
      <c r="M82" s="133">
        <v>74.916994399999993</v>
      </c>
      <c r="N82" s="25" t="s">
        <v>176</v>
      </c>
      <c r="O82" s="25" t="s">
        <v>176</v>
      </c>
      <c r="P82" s="116">
        <v>0</v>
      </c>
    </row>
    <row r="84" spans="1:16" x14ac:dyDescent="0.3">
      <c r="A84" s="168">
        <v>1</v>
      </c>
      <c r="B84" s="169">
        <v>10</v>
      </c>
      <c r="C84" s="169">
        <v>3</v>
      </c>
      <c r="D84" s="169" t="s">
        <v>187</v>
      </c>
      <c r="E84" s="169" t="s">
        <v>176</v>
      </c>
      <c r="F84" s="176">
        <v>182.49995799999999</v>
      </c>
      <c r="G84" s="176">
        <v>435.00000019999999</v>
      </c>
      <c r="H84" s="176">
        <v>2395.3350033000002</v>
      </c>
      <c r="I84" s="169" t="s">
        <v>177</v>
      </c>
      <c r="J84" s="169" t="s">
        <v>178</v>
      </c>
      <c r="K84" s="170">
        <v>3.3717207999999999</v>
      </c>
      <c r="L84" s="170">
        <v>40.458963099999998</v>
      </c>
      <c r="M84" s="170">
        <v>121.37688919999999</v>
      </c>
      <c r="N84" s="171" t="s">
        <v>176</v>
      </c>
      <c r="O84" s="172" t="s">
        <v>176</v>
      </c>
      <c r="P84">
        <v>0</v>
      </c>
    </row>
    <row r="85" spans="1:16" x14ac:dyDescent="0.3">
      <c r="A85" s="178">
        <v>2</v>
      </c>
      <c r="B85" s="132">
        <v>121</v>
      </c>
      <c r="C85" s="132">
        <v>3</v>
      </c>
      <c r="D85" s="24" t="s">
        <v>179</v>
      </c>
      <c r="E85" s="56" t="s">
        <v>176</v>
      </c>
      <c r="F85" s="137">
        <v>285.00000139999997</v>
      </c>
      <c r="G85" s="137">
        <v>494.03251999999998</v>
      </c>
      <c r="H85" s="137">
        <v>10</v>
      </c>
      <c r="I85" s="24" t="s">
        <v>177</v>
      </c>
      <c r="J85" s="27" t="s">
        <v>176</v>
      </c>
      <c r="K85" s="133">
        <v>0.54893840000000005</v>
      </c>
      <c r="L85" s="133">
        <v>6.6705142000000004</v>
      </c>
      <c r="M85" s="133">
        <v>20.011542599999999</v>
      </c>
      <c r="N85" s="25" t="s">
        <v>176</v>
      </c>
      <c r="O85" s="25" t="s">
        <v>176</v>
      </c>
      <c r="P85" s="116">
        <v>0</v>
      </c>
    </row>
    <row r="86" spans="1:16" x14ac:dyDescent="0.3">
      <c r="A86" s="178">
        <v>2</v>
      </c>
      <c r="B86" s="132">
        <v>128</v>
      </c>
      <c r="C86" s="132">
        <v>3</v>
      </c>
      <c r="D86" s="24" t="s">
        <v>179</v>
      </c>
      <c r="E86" s="56" t="s">
        <v>176</v>
      </c>
      <c r="F86" s="137">
        <v>120</v>
      </c>
      <c r="G86" s="137">
        <v>385</v>
      </c>
      <c r="H86" s="137">
        <v>10</v>
      </c>
      <c r="I86" s="24" t="s">
        <v>177</v>
      </c>
      <c r="J86" s="27" t="s">
        <v>176</v>
      </c>
      <c r="K86" s="133">
        <v>0.3084075</v>
      </c>
      <c r="L86" s="133">
        <v>3.5794014000000001</v>
      </c>
      <c r="M86" s="133">
        <v>10.7382043</v>
      </c>
      <c r="N86" s="25" t="s">
        <v>176</v>
      </c>
      <c r="O86" s="25" t="s">
        <v>176</v>
      </c>
      <c r="P86" s="116">
        <v>1</v>
      </c>
    </row>
    <row r="87" spans="1:16" x14ac:dyDescent="0.3">
      <c r="A87" s="178">
        <v>2</v>
      </c>
      <c r="B87" s="132">
        <v>131</v>
      </c>
      <c r="C87" s="132">
        <v>3</v>
      </c>
      <c r="D87" s="24" t="s">
        <v>180</v>
      </c>
      <c r="E87" s="56" t="s">
        <v>176</v>
      </c>
      <c r="F87" s="137">
        <v>80</v>
      </c>
      <c r="G87" s="137">
        <v>80</v>
      </c>
      <c r="H87" s="137">
        <v>5</v>
      </c>
      <c r="I87" s="24" t="s">
        <v>177</v>
      </c>
      <c r="J87" s="27" t="s">
        <v>176</v>
      </c>
      <c r="K87" s="133">
        <v>4.2715700000000002E-2</v>
      </c>
      <c r="L87" s="133">
        <v>0.24929689999999999</v>
      </c>
      <c r="M87" s="133">
        <v>0.74789070000000002</v>
      </c>
      <c r="N87" s="25" t="s">
        <v>176</v>
      </c>
      <c r="O87" s="25" t="s">
        <v>176</v>
      </c>
      <c r="P87" s="116">
        <v>0</v>
      </c>
    </row>
    <row r="88" spans="1:16" x14ac:dyDescent="0.3">
      <c r="A88" s="178">
        <v>2</v>
      </c>
      <c r="B88" s="132">
        <v>146</v>
      </c>
      <c r="C88" s="132">
        <v>3</v>
      </c>
      <c r="D88" s="24" t="s">
        <v>188</v>
      </c>
      <c r="E88" s="56" t="s">
        <v>176</v>
      </c>
      <c r="F88" s="137">
        <v>190</v>
      </c>
      <c r="G88" s="137">
        <v>60</v>
      </c>
      <c r="H88" s="137">
        <v>8</v>
      </c>
      <c r="I88" s="24" t="s">
        <v>177</v>
      </c>
      <c r="J88" s="27" t="s">
        <v>176</v>
      </c>
      <c r="K88" s="133">
        <v>8.0104800000000004E-2</v>
      </c>
      <c r="L88" s="133">
        <v>0.70186809999999999</v>
      </c>
      <c r="M88" s="133">
        <v>2.1056043999999998</v>
      </c>
      <c r="N88" s="25" t="s">
        <v>176</v>
      </c>
      <c r="O88" s="25" t="s">
        <v>176</v>
      </c>
      <c r="P88" s="116">
        <v>1</v>
      </c>
    </row>
    <row r="89" spans="1:16" x14ac:dyDescent="0.3">
      <c r="A89" s="178">
        <v>2</v>
      </c>
      <c r="B89" s="132">
        <v>148</v>
      </c>
      <c r="C89" s="132">
        <v>3</v>
      </c>
      <c r="D89" s="24" t="s">
        <v>188</v>
      </c>
      <c r="E89" s="56" t="s">
        <v>176</v>
      </c>
      <c r="F89" s="137">
        <v>120.0000007</v>
      </c>
      <c r="G89" s="137">
        <v>67.611949899999999</v>
      </c>
      <c r="H89" s="137">
        <v>8</v>
      </c>
      <c r="I89" s="24" t="s">
        <v>177</v>
      </c>
      <c r="J89" s="27" t="s">
        <v>176</v>
      </c>
      <c r="K89" s="133">
        <v>4.0138300000000002E-2</v>
      </c>
      <c r="L89" s="133">
        <v>0.31845770000000001</v>
      </c>
      <c r="M89" s="133">
        <v>0.95537320000000003</v>
      </c>
      <c r="N89" s="25" t="s">
        <v>176</v>
      </c>
      <c r="O89" s="25" t="s">
        <v>176</v>
      </c>
      <c r="P89" s="116">
        <v>0</v>
      </c>
    </row>
    <row r="90" spans="1:16" x14ac:dyDescent="0.3">
      <c r="A90" s="178">
        <v>2</v>
      </c>
      <c r="B90" s="132">
        <v>152</v>
      </c>
      <c r="C90" s="132">
        <v>3</v>
      </c>
      <c r="D90" s="24" t="s">
        <v>188</v>
      </c>
      <c r="E90" s="56" t="s">
        <v>176</v>
      </c>
      <c r="F90" s="137">
        <v>86.153760300000002</v>
      </c>
      <c r="G90" s="137">
        <v>118.0000002</v>
      </c>
      <c r="H90" s="137">
        <v>8</v>
      </c>
      <c r="I90" s="24" t="s">
        <v>177</v>
      </c>
      <c r="J90" s="27" t="s">
        <v>176</v>
      </c>
      <c r="K90" s="133">
        <v>5.4413099999999999E-2</v>
      </c>
      <c r="L90" s="133">
        <v>0.45652039999999999</v>
      </c>
      <c r="M90" s="133">
        <v>1.3695613</v>
      </c>
      <c r="N90" s="25" t="s">
        <v>176</v>
      </c>
      <c r="O90" s="25" t="s">
        <v>176</v>
      </c>
      <c r="P90" s="116">
        <v>1</v>
      </c>
    </row>
    <row r="91" spans="1:16" x14ac:dyDescent="0.3">
      <c r="A91" s="178">
        <v>2</v>
      </c>
      <c r="B91" s="132">
        <v>154</v>
      </c>
      <c r="C91" s="132">
        <v>3</v>
      </c>
      <c r="D91" s="24" t="s">
        <v>188</v>
      </c>
      <c r="E91" s="56" t="s">
        <v>176</v>
      </c>
      <c r="F91" s="137">
        <v>99.970923900000003</v>
      </c>
      <c r="G91" s="137">
        <v>114.54375</v>
      </c>
      <c r="H91" s="137">
        <v>8</v>
      </c>
      <c r="I91" s="24" t="s">
        <v>177</v>
      </c>
      <c r="J91" s="27" t="s">
        <v>176</v>
      </c>
      <c r="K91" s="133">
        <v>4.98006E-2</v>
      </c>
      <c r="L91" s="133">
        <v>0.40723939999999997</v>
      </c>
      <c r="M91" s="133">
        <v>1.2217183</v>
      </c>
      <c r="N91" s="25" t="s">
        <v>176</v>
      </c>
      <c r="O91" s="25" t="s">
        <v>176</v>
      </c>
      <c r="P91" s="116">
        <v>0</v>
      </c>
    </row>
    <row r="92" spans="1:16" x14ac:dyDescent="0.3">
      <c r="A92" s="178">
        <v>2</v>
      </c>
      <c r="B92" s="132">
        <v>157</v>
      </c>
      <c r="C92" s="132">
        <v>3</v>
      </c>
      <c r="D92" s="24" t="s">
        <v>188</v>
      </c>
      <c r="E92" s="56" t="s">
        <v>176</v>
      </c>
      <c r="F92" s="137">
        <v>80.718235500000006</v>
      </c>
      <c r="G92" s="137">
        <v>64.999999700000004</v>
      </c>
      <c r="H92" s="137">
        <v>8</v>
      </c>
      <c r="I92" s="24" t="s">
        <v>177</v>
      </c>
      <c r="J92" s="27" t="s">
        <v>176</v>
      </c>
      <c r="K92" s="133">
        <v>2.9497900000000001E-2</v>
      </c>
      <c r="L92" s="133">
        <v>0.23191339999999999</v>
      </c>
      <c r="M92" s="133">
        <v>0.69574009999999997</v>
      </c>
      <c r="N92" s="25" t="s">
        <v>176</v>
      </c>
      <c r="O92" s="25" t="s">
        <v>176</v>
      </c>
      <c r="P92" s="116">
        <v>1</v>
      </c>
    </row>
    <row r="93" spans="1:16" x14ac:dyDescent="0.3">
      <c r="A93" s="178">
        <v>2</v>
      </c>
      <c r="B93" s="132">
        <v>158</v>
      </c>
      <c r="C93" s="132">
        <v>3</v>
      </c>
      <c r="D93" s="24" t="s">
        <v>188</v>
      </c>
      <c r="E93" s="56" t="s">
        <v>176</v>
      </c>
      <c r="F93" s="137">
        <v>65.000002899999998</v>
      </c>
      <c r="G93" s="137">
        <v>72.479098300000004</v>
      </c>
      <c r="H93" s="137">
        <v>8</v>
      </c>
      <c r="I93" s="24" t="s">
        <v>177</v>
      </c>
      <c r="J93" s="27" t="s">
        <v>176</v>
      </c>
      <c r="K93" s="133">
        <v>2.5415900000000002E-2</v>
      </c>
      <c r="L93" s="133">
        <v>0.1939254</v>
      </c>
      <c r="M93" s="133">
        <v>0.58177619999999997</v>
      </c>
      <c r="N93" s="25" t="s">
        <v>176</v>
      </c>
      <c r="O93" s="25" t="s">
        <v>176</v>
      </c>
      <c r="P93" s="116">
        <v>0</v>
      </c>
    </row>
    <row r="94" spans="1:16" x14ac:dyDescent="0.3">
      <c r="A94" s="178">
        <v>2</v>
      </c>
      <c r="B94" s="132">
        <v>165</v>
      </c>
      <c r="C94" s="132">
        <v>3</v>
      </c>
      <c r="D94" s="24" t="s">
        <v>181</v>
      </c>
      <c r="E94" s="56" t="s">
        <v>176</v>
      </c>
      <c r="F94" s="137">
        <v>2380.3350040999999</v>
      </c>
      <c r="G94" s="137">
        <v>80</v>
      </c>
      <c r="H94" s="137">
        <v>80</v>
      </c>
      <c r="I94" s="24" t="s">
        <v>182</v>
      </c>
      <c r="J94" s="27" t="s">
        <v>176</v>
      </c>
      <c r="K94" s="133">
        <v>2.1922885000000001</v>
      </c>
      <c r="L94" s="133">
        <v>27.611885999999998</v>
      </c>
      <c r="M94" s="133">
        <v>82.835658100000003</v>
      </c>
      <c r="N94" s="25" t="s">
        <v>176</v>
      </c>
      <c r="O94" s="25" t="s">
        <v>176</v>
      </c>
      <c r="P94" s="116">
        <v>1</v>
      </c>
    </row>
    <row r="96" spans="1:16" x14ac:dyDescent="0.3">
      <c r="A96" s="168"/>
      <c r="B96" s="169"/>
      <c r="C96" s="169"/>
      <c r="D96" s="169" t="s">
        <v>190</v>
      </c>
      <c r="E96" s="169"/>
      <c r="F96" s="176"/>
      <c r="G96" s="176"/>
      <c r="H96" s="176"/>
      <c r="I96" s="169"/>
      <c r="J96" s="169"/>
      <c r="K96" s="170"/>
      <c r="L96" s="170"/>
      <c r="M96" s="170"/>
      <c r="N96" s="171" t="s">
        <v>176</v>
      </c>
      <c r="O96" s="172" t="s">
        <v>176</v>
      </c>
      <c r="P96" t="s">
        <v>191</v>
      </c>
    </row>
    <row r="97" spans="1:16" x14ac:dyDescent="0.3">
      <c r="A97" s="132">
        <v>1</v>
      </c>
      <c r="B97" s="132">
        <v>100</v>
      </c>
      <c r="C97" s="132">
        <v>3</v>
      </c>
      <c r="D97" s="24" t="s">
        <v>192</v>
      </c>
      <c r="E97" s="56" t="s">
        <v>176</v>
      </c>
      <c r="F97" s="137">
        <v>904.66399879999994</v>
      </c>
      <c r="G97" s="137">
        <v>857.35306539999999</v>
      </c>
      <c r="H97" s="137">
        <v>42.000000100000001</v>
      </c>
      <c r="I97" s="24" t="s">
        <v>193</v>
      </c>
      <c r="J97" s="27" t="s">
        <v>194</v>
      </c>
      <c r="K97" s="133">
        <v>2.0305770999999999</v>
      </c>
      <c r="L97" s="133">
        <v>8.0712697000000002</v>
      </c>
      <c r="M97" s="133">
        <v>24.213809099999999</v>
      </c>
      <c r="N97" s="25" t="s">
        <v>176</v>
      </c>
      <c r="O97" s="25" t="s">
        <v>176</v>
      </c>
      <c r="P97" s="116">
        <v>0</v>
      </c>
    </row>
    <row r="98" spans="1:16" x14ac:dyDescent="0.3">
      <c r="A98" s="132">
        <v>1</v>
      </c>
      <c r="B98" s="132">
        <v>101</v>
      </c>
      <c r="C98" s="132">
        <v>3</v>
      </c>
      <c r="D98" s="24" t="s">
        <v>192</v>
      </c>
      <c r="E98" s="56" t="s">
        <v>176</v>
      </c>
      <c r="F98" s="137">
        <v>880.94236679999995</v>
      </c>
      <c r="G98" s="137">
        <v>895.21800559999997</v>
      </c>
      <c r="H98" s="137">
        <v>42</v>
      </c>
      <c r="I98" s="24" t="s">
        <v>193</v>
      </c>
      <c r="J98" s="27" t="s">
        <v>194</v>
      </c>
      <c r="K98" s="133">
        <v>2.0441270999999999</v>
      </c>
      <c r="L98" s="133">
        <v>8.1252659999999999</v>
      </c>
      <c r="M98" s="133">
        <v>24.375798100000001</v>
      </c>
      <c r="N98" s="25" t="s">
        <v>176</v>
      </c>
      <c r="O98" s="25" t="s">
        <v>176</v>
      </c>
      <c r="P98" s="116">
        <v>1</v>
      </c>
    </row>
    <row r="99" spans="1:16" x14ac:dyDescent="0.3">
      <c r="A99" s="132">
        <v>1</v>
      </c>
      <c r="B99" s="132">
        <v>102</v>
      </c>
      <c r="C99" s="132">
        <v>3</v>
      </c>
      <c r="D99" s="24" t="s">
        <v>192</v>
      </c>
      <c r="E99" s="56" t="s">
        <v>176</v>
      </c>
      <c r="F99" s="137">
        <v>850.20570540000006</v>
      </c>
      <c r="G99" s="137">
        <v>729.47243030000004</v>
      </c>
      <c r="H99" s="137">
        <v>42.000000100000001</v>
      </c>
      <c r="I99" s="24" t="s">
        <v>193</v>
      </c>
      <c r="J99" s="27" t="s">
        <v>194</v>
      </c>
      <c r="K99" s="133">
        <v>1.6587405</v>
      </c>
      <c r="L99" s="133">
        <v>6.4400881999999999</v>
      </c>
      <c r="M99" s="133">
        <v>19.320264699999999</v>
      </c>
      <c r="N99" s="25" t="s">
        <v>176</v>
      </c>
      <c r="O99" s="25" t="s">
        <v>176</v>
      </c>
      <c r="P99" s="116">
        <v>0</v>
      </c>
    </row>
    <row r="100" spans="1:16" x14ac:dyDescent="0.3">
      <c r="A100" s="132">
        <v>1</v>
      </c>
      <c r="B100" s="132">
        <v>103</v>
      </c>
      <c r="C100" s="132">
        <v>3</v>
      </c>
      <c r="D100" s="24" t="s">
        <v>192</v>
      </c>
      <c r="E100" s="56" t="s">
        <v>176</v>
      </c>
      <c r="F100" s="137">
        <v>829.99999939999998</v>
      </c>
      <c r="G100" s="137">
        <v>702.23308650000001</v>
      </c>
      <c r="H100" s="137">
        <v>42</v>
      </c>
      <c r="I100" s="24" t="s">
        <v>193</v>
      </c>
      <c r="J100" s="27" t="s">
        <v>194</v>
      </c>
      <c r="K100" s="133">
        <v>1.5999196</v>
      </c>
      <c r="L100" s="133">
        <v>6.1924374999999996</v>
      </c>
      <c r="M100" s="133">
        <v>18.577312599999999</v>
      </c>
      <c r="N100" s="25" t="s">
        <v>176</v>
      </c>
      <c r="O100" s="25" t="s">
        <v>176</v>
      </c>
      <c r="P100" s="116">
        <v>1</v>
      </c>
    </row>
    <row r="101" spans="1:16" x14ac:dyDescent="0.3">
      <c r="A101" s="132">
        <v>1</v>
      </c>
      <c r="B101" s="132">
        <v>104</v>
      </c>
      <c r="C101" s="132">
        <v>3</v>
      </c>
      <c r="D101" s="24" t="s">
        <v>192</v>
      </c>
      <c r="E101" s="56" t="s">
        <v>176</v>
      </c>
      <c r="F101" s="137">
        <v>649.22935659999996</v>
      </c>
      <c r="G101" s="137">
        <v>829.99993219999999</v>
      </c>
      <c r="H101" s="137">
        <v>42</v>
      </c>
      <c r="I101" s="24" t="s">
        <v>193</v>
      </c>
      <c r="J101" s="27" t="s">
        <v>194</v>
      </c>
      <c r="K101" s="133">
        <v>1.5568388</v>
      </c>
      <c r="L101" s="133">
        <v>6.0221676000000004</v>
      </c>
      <c r="M101" s="133">
        <v>18.066502700000001</v>
      </c>
      <c r="N101" s="25" t="s">
        <v>176</v>
      </c>
      <c r="O101" s="25" t="s">
        <v>176</v>
      </c>
      <c r="P101" s="116">
        <v>0</v>
      </c>
    </row>
    <row r="102" spans="1:16" x14ac:dyDescent="0.3">
      <c r="A102" s="132">
        <v>1</v>
      </c>
      <c r="B102" s="132">
        <v>105</v>
      </c>
      <c r="C102" s="132">
        <v>3</v>
      </c>
      <c r="D102" s="24" t="s">
        <v>192</v>
      </c>
      <c r="E102" s="56" t="s">
        <v>176</v>
      </c>
      <c r="F102" s="137">
        <v>603.92621999999994</v>
      </c>
      <c r="G102" s="137">
        <v>829.99993219999999</v>
      </c>
      <c r="H102" s="137">
        <v>42.000000100000001</v>
      </c>
      <c r="I102" s="24" t="s">
        <v>193</v>
      </c>
      <c r="J102" s="27" t="s">
        <v>194</v>
      </c>
      <c r="K102" s="133">
        <v>1.4965048000000001</v>
      </c>
      <c r="L102" s="133">
        <v>5.7624801999999997</v>
      </c>
      <c r="M102" s="133">
        <v>17.287440499999999</v>
      </c>
      <c r="N102" s="25" t="s">
        <v>176</v>
      </c>
      <c r="O102" s="25" t="s">
        <v>176</v>
      </c>
      <c r="P102" s="116">
        <v>1</v>
      </c>
    </row>
    <row r="103" spans="1:16" x14ac:dyDescent="0.3">
      <c r="A103" s="132">
        <v>1</v>
      </c>
      <c r="B103" s="132">
        <v>106</v>
      </c>
      <c r="C103" s="132">
        <v>15</v>
      </c>
      <c r="D103" s="24" t="s">
        <v>192</v>
      </c>
      <c r="E103" s="56" t="s">
        <v>176</v>
      </c>
      <c r="F103" s="137">
        <v>890</v>
      </c>
      <c r="G103" s="137">
        <v>250</v>
      </c>
      <c r="H103" s="137">
        <v>42</v>
      </c>
      <c r="I103" s="24" t="s">
        <v>193</v>
      </c>
      <c r="J103" s="27" t="s">
        <v>194</v>
      </c>
      <c r="K103" s="133">
        <v>8.0396675000000002</v>
      </c>
      <c r="L103" s="133">
        <v>6.3187783</v>
      </c>
      <c r="M103" s="133">
        <v>94.781674499999994</v>
      </c>
      <c r="N103" s="25" t="s">
        <v>176</v>
      </c>
      <c r="O103" s="25" t="s">
        <v>176</v>
      </c>
      <c r="P103" s="116">
        <v>0</v>
      </c>
    </row>
    <row r="104" spans="1:16" x14ac:dyDescent="0.3">
      <c r="A104" s="132">
        <v>1</v>
      </c>
      <c r="B104" s="132">
        <v>107</v>
      </c>
      <c r="C104" s="132">
        <v>3</v>
      </c>
      <c r="D104" s="24" t="s">
        <v>192</v>
      </c>
      <c r="E104" s="56" t="s">
        <v>176</v>
      </c>
      <c r="F104" s="137">
        <v>890</v>
      </c>
      <c r="G104" s="137">
        <v>343.8119643</v>
      </c>
      <c r="H104" s="137">
        <v>42</v>
      </c>
      <c r="I104" s="24" t="s">
        <v>193</v>
      </c>
      <c r="J104" s="27" t="s">
        <v>194</v>
      </c>
      <c r="K104" s="133">
        <v>1.3871566</v>
      </c>
      <c r="L104" s="133">
        <v>5.2904169999999997</v>
      </c>
      <c r="M104" s="133">
        <v>15.8712509</v>
      </c>
      <c r="N104" s="25" t="s">
        <v>176</v>
      </c>
      <c r="O104" s="25" t="s">
        <v>176</v>
      </c>
      <c r="P104" s="116">
        <v>1</v>
      </c>
    </row>
    <row r="105" spans="1:16" x14ac:dyDescent="0.3">
      <c r="A105" s="132">
        <v>1</v>
      </c>
      <c r="B105" s="132">
        <v>108</v>
      </c>
      <c r="C105" s="132">
        <v>3</v>
      </c>
      <c r="D105" s="24" t="s">
        <v>192</v>
      </c>
      <c r="E105" s="56" t="s">
        <v>176</v>
      </c>
      <c r="F105" s="137">
        <v>334.84304320000001</v>
      </c>
      <c r="G105" s="137">
        <v>889.99993240000003</v>
      </c>
      <c r="H105" s="137">
        <v>42</v>
      </c>
      <c r="I105" s="24" t="s">
        <v>193</v>
      </c>
      <c r="J105" s="27" t="s">
        <v>194</v>
      </c>
      <c r="K105" s="133">
        <v>1.4201831</v>
      </c>
      <c r="L105" s="133">
        <v>5.4450938999999998</v>
      </c>
      <c r="M105" s="133">
        <v>16.335281800000001</v>
      </c>
      <c r="N105" s="25" t="s">
        <v>176</v>
      </c>
      <c r="O105" s="25" t="s">
        <v>176</v>
      </c>
      <c r="P105" s="116">
        <v>0</v>
      </c>
    </row>
    <row r="106" spans="1:16" x14ac:dyDescent="0.3">
      <c r="A106" s="132">
        <v>1</v>
      </c>
      <c r="B106" s="132">
        <v>109</v>
      </c>
      <c r="C106" s="132">
        <v>3</v>
      </c>
      <c r="D106" s="24" t="s">
        <v>192</v>
      </c>
      <c r="E106" s="56" t="s">
        <v>176</v>
      </c>
      <c r="F106" s="137">
        <v>316.7014034</v>
      </c>
      <c r="G106" s="137">
        <v>889.9999325</v>
      </c>
      <c r="H106" s="137">
        <v>42.000000100000001</v>
      </c>
      <c r="I106" s="24" t="s">
        <v>193</v>
      </c>
      <c r="J106" s="27" t="s">
        <v>194</v>
      </c>
      <c r="K106" s="133">
        <v>1.4521539999999999</v>
      </c>
      <c r="L106" s="133">
        <v>5.5973870999999997</v>
      </c>
      <c r="M106" s="133">
        <v>16.792161199999999</v>
      </c>
      <c r="N106" s="25" t="s">
        <v>176</v>
      </c>
      <c r="O106" s="25" t="s">
        <v>176</v>
      </c>
      <c r="P106" s="116">
        <v>1</v>
      </c>
    </row>
    <row r="107" spans="1:16" x14ac:dyDescent="0.3">
      <c r="A107" s="132">
        <v>1</v>
      </c>
      <c r="B107" s="132">
        <v>110</v>
      </c>
      <c r="C107" s="132">
        <v>3</v>
      </c>
      <c r="D107" s="24" t="s">
        <v>192</v>
      </c>
      <c r="E107" s="56" t="s">
        <v>176</v>
      </c>
      <c r="F107" s="137">
        <v>69.999599799999999</v>
      </c>
      <c r="G107" s="137">
        <v>889.99993240000003</v>
      </c>
      <c r="H107" s="137">
        <v>42</v>
      </c>
      <c r="I107" s="24" t="s">
        <v>193</v>
      </c>
      <c r="J107" s="27" t="s">
        <v>194</v>
      </c>
      <c r="K107" s="133">
        <v>0.59572210000000003</v>
      </c>
      <c r="L107" s="133">
        <v>1.7359073</v>
      </c>
      <c r="M107" s="133">
        <v>5.2077219000000001</v>
      </c>
      <c r="N107" s="25" t="s">
        <v>176</v>
      </c>
      <c r="O107" s="25" t="s">
        <v>176</v>
      </c>
      <c r="P107" s="116">
        <v>0</v>
      </c>
    </row>
    <row r="108" spans="1:16" x14ac:dyDescent="0.3">
      <c r="A108" s="132">
        <v>1</v>
      </c>
      <c r="B108" s="132">
        <v>111</v>
      </c>
      <c r="C108" s="132">
        <v>3</v>
      </c>
      <c r="D108" s="24" t="s">
        <v>192</v>
      </c>
      <c r="E108" s="56" t="s">
        <v>176</v>
      </c>
      <c r="F108" s="137">
        <v>839.99983569999995</v>
      </c>
      <c r="G108" s="137">
        <v>359.08212850000001</v>
      </c>
      <c r="H108" s="137">
        <v>42.000000100000001</v>
      </c>
      <c r="I108" s="24" t="s">
        <v>193</v>
      </c>
      <c r="J108" s="27" t="s">
        <v>194</v>
      </c>
      <c r="K108" s="133">
        <v>1.3503153000000001</v>
      </c>
      <c r="L108" s="133">
        <v>5.168501</v>
      </c>
      <c r="M108" s="133">
        <v>15.505502999999999</v>
      </c>
      <c r="N108" s="25" t="s">
        <v>176</v>
      </c>
      <c r="O108" s="25" t="s">
        <v>176</v>
      </c>
      <c r="P108" s="116">
        <v>1</v>
      </c>
    </row>
    <row r="109" spans="1:16" x14ac:dyDescent="0.3">
      <c r="A109" s="132">
        <v>1</v>
      </c>
      <c r="B109" s="132">
        <v>112</v>
      </c>
      <c r="C109" s="132">
        <v>6</v>
      </c>
      <c r="D109" s="24" t="s">
        <v>195</v>
      </c>
      <c r="E109" s="56" t="s">
        <v>196</v>
      </c>
      <c r="F109" s="137">
        <v>100</v>
      </c>
      <c r="G109" s="137">
        <v>33.700000000000003</v>
      </c>
      <c r="H109" s="137">
        <v>33.700000000000003</v>
      </c>
      <c r="I109" s="24" t="s">
        <v>197</v>
      </c>
      <c r="J109" s="27" t="s">
        <v>176</v>
      </c>
      <c r="K109" s="133">
        <v>6.3600000000000004E-2</v>
      </c>
      <c r="L109" s="133">
        <v>0.156</v>
      </c>
      <c r="M109" s="133">
        <v>0.93600000000000005</v>
      </c>
      <c r="N109" s="25" t="s">
        <v>176</v>
      </c>
      <c r="O109" s="25" t="s">
        <v>176</v>
      </c>
      <c r="P109" s="116">
        <v>0</v>
      </c>
    </row>
    <row r="110" spans="1:16" ht="15.6" x14ac:dyDescent="0.3">
      <c r="A110" t="s">
        <v>176</v>
      </c>
      <c r="B110" t="s">
        <v>176</v>
      </c>
      <c r="C110" t="s">
        <v>176</v>
      </c>
      <c r="D110" t="s">
        <v>176</v>
      </c>
      <c r="E110" t="s">
        <v>176</v>
      </c>
      <c r="F110" t="s">
        <v>176</v>
      </c>
      <c r="G110" t="s">
        <v>176</v>
      </c>
      <c r="H110" t="s">
        <v>176</v>
      </c>
      <c r="I110" t="s">
        <v>176</v>
      </c>
      <c r="J110" t="s">
        <v>176</v>
      </c>
      <c r="K110" s="134">
        <f>SUMIF(A11:A109,"=1",K11:K109)</f>
        <v>50.1070894</v>
      </c>
      <c r="L110" s="135" t="s">
        <v>176</v>
      </c>
      <c r="M110" s="134">
        <f>SUMIF(A11:A109,"=1",M11:M109)</f>
        <v>1144.4047236000001</v>
      </c>
      <c r="N110" s="110" t="s">
        <v>176</v>
      </c>
      <c r="O110" s="110" t="s">
        <v>176</v>
      </c>
      <c r="P110" t="s">
        <v>176</v>
      </c>
    </row>
  </sheetData>
  <mergeCells count="4">
    <mergeCell ref="A1:O4"/>
    <mergeCell ref="A5:O5"/>
    <mergeCell ref="A6:O6"/>
    <mergeCell ref="A7:O7"/>
  </mergeCells>
  <conditionalFormatting sqref="A5">
    <cfRule type="expression" dxfId="146" priority="11">
      <formula>$P9=1</formula>
    </cfRule>
  </conditionalFormatting>
  <conditionalFormatting sqref="D21">
    <cfRule type="expression" dxfId="145" priority="136">
      <formula>$P3=1</formula>
    </cfRule>
  </conditionalFormatting>
  <conditionalFormatting sqref="E13:E186 J17:P21">
    <cfRule type="expression" dxfId="143" priority="14">
      <formula>$P13=1</formula>
    </cfRule>
  </conditionalFormatting>
  <conditionalFormatting sqref="F12:H12">
    <cfRule type="expression" dxfId="141" priority="5">
      <formula>$O12=1</formula>
    </cfRule>
  </conditionalFormatting>
  <conditionalFormatting sqref="F8:P11 A22:D1048576 F22:P1048576">
    <cfRule type="expression" dxfId="140" priority="24">
      <formula>$P8=1</formula>
    </cfRule>
  </conditionalFormatting>
  <conditionalFormatting sqref="P5:P7 A8:D16 I12:P12 F13:P16 A17:C21">
    <cfRule type="expression" dxfId="139" priority="36">
      <formula>$P5=1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890EC61C-7D96-40CA-BCF7-6BCF852F4B3E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E8:E12</xm:sqref>
        </x14:conditionalFormatting>
        <x14:conditionalFormatting xmlns:xm="http://schemas.microsoft.com/office/excel/2006/main">
          <x14:cfRule type="expression" priority="128" id="{890EC61C-7D96-40CA-BCF7-6BCF852F4B3E}">
            <xm:f>Profielen!$J185=1</xm:f>
            <x14:dxf>
              <fill>
                <patternFill>
                  <bgColor theme="0" tint="-4.9989318521683403E-2"/>
                </patternFill>
              </fill>
            </x14:dxf>
          </x14:cfRule>
          <xm:sqref>E187:E1048576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5"/>
  <sheetViews>
    <sheetView showZeros="0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7.6640625" customWidth="1"/>
    <col min="3" max="3" width="8.5546875" customWidth="1"/>
    <col min="4" max="4" width="28.6640625" customWidth="1"/>
    <col min="5" max="5" width="26.44140625" customWidth="1"/>
    <col min="6" max="8" width="14.6640625" customWidth="1"/>
    <col min="9" max="9" width="15.6640625" customWidth="1"/>
    <col min="10" max="10" width="25.6640625" customWidth="1"/>
    <col min="11" max="11" width="18.6640625" customWidth="1"/>
    <col min="12" max="15" width="12.6640625" customWidth="1"/>
    <col min="16" max="16" width="19.109375" hidden="1" customWidth="1"/>
    <col min="24" max="24" width="6.44140625" customWidth="1"/>
    <col min="25" max="25" width="21.109375" customWidth="1"/>
    <col min="26" max="26" width="11.44140625" customWidth="1"/>
  </cols>
  <sheetData>
    <row r="1" spans="1:16" ht="39.9" customHeight="1" x14ac:dyDescent="0.3">
      <c r="A1" s="208" t="s">
        <v>198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1:16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31" t="s">
        <v>160</v>
      </c>
      <c r="B9" s="30" t="s">
        <v>161</v>
      </c>
      <c r="C9" s="30" t="s">
        <v>162</v>
      </c>
      <c r="D9" s="30" t="s">
        <v>163</v>
      </c>
      <c r="E9" s="30" t="s">
        <v>164</v>
      </c>
      <c r="F9" s="30" t="s">
        <v>165</v>
      </c>
      <c r="G9" s="30" t="s">
        <v>166</v>
      </c>
      <c r="H9" s="30" t="s">
        <v>167</v>
      </c>
      <c r="I9" s="30" t="s">
        <v>168</v>
      </c>
      <c r="J9" s="30" t="s">
        <v>44</v>
      </c>
      <c r="K9" s="30" t="s">
        <v>169</v>
      </c>
      <c r="L9" s="64" t="s">
        <v>170</v>
      </c>
      <c r="M9" s="64" t="s">
        <v>171</v>
      </c>
      <c r="N9" s="114" t="s">
        <v>172</v>
      </c>
      <c r="O9" s="115" t="s">
        <v>173</v>
      </c>
    </row>
    <row r="10" spans="1:16" x14ac:dyDescent="0.3">
      <c r="E10" s="18"/>
      <c r="K10" s="135" t="s">
        <v>174</v>
      </c>
    </row>
    <row r="11" spans="1:16" x14ac:dyDescent="0.3">
      <c r="A11" s="158"/>
      <c r="B11" s="130"/>
      <c r="C11" s="130"/>
      <c r="D11" s="83"/>
      <c r="E11" s="83"/>
      <c r="F11" s="85"/>
      <c r="G11" s="85"/>
      <c r="H11" s="85"/>
      <c r="I11" s="83"/>
      <c r="J11" s="83"/>
      <c r="K11" s="162"/>
      <c r="L11" s="162"/>
      <c r="M11" s="162"/>
      <c r="N11" s="84"/>
      <c r="O11" s="84"/>
    </row>
    <row r="12" spans="1:16" x14ac:dyDescent="0.3">
      <c r="A12" s="131">
        <v>1</v>
      </c>
      <c r="B12" s="157">
        <v>1</v>
      </c>
      <c r="C12" s="132">
        <v>3</v>
      </c>
      <c r="D12" s="24" t="s">
        <v>175</v>
      </c>
      <c r="E12" s="24" t="s">
        <v>176</v>
      </c>
      <c r="F12" s="133">
        <v>170</v>
      </c>
      <c r="G12" s="133">
        <v>150.0000005</v>
      </c>
      <c r="H12" s="133">
        <v>769.50000009999997</v>
      </c>
      <c r="I12" s="24" t="s">
        <v>177</v>
      </c>
      <c r="J12" s="24" t="s">
        <v>178</v>
      </c>
      <c r="K12" s="133">
        <v>0.85625490000000004</v>
      </c>
      <c r="L12" s="133">
        <v>10.264434400000001</v>
      </c>
      <c r="M12" s="133">
        <v>30.7933032</v>
      </c>
      <c r="N12" s="25" t="s">
        <v>176</v>
      </c>
      <c r="O12" s="25" t="s">
        <v>176</v>
      </c>
      <c r="P12" s="116">
        <v>0</v>
      </c>
    </row>
    <row r="13" spans="1:16" x14ac:dyDescent="0.3">
      <c r="A13" s="131">
        <v>1</v>
      </c>
      <c r="B13" s="157">
        <v>2</v>
      </c>
      <c r="C13" s="132">
        <v>1</v>
      </c>
      <c r="D13" s="24" t="s">
        <v>183</v>
      </c>
      <c r="E13" s="24" t="s">
        <v>176</v>
      </c>
      <c r="F13" s="133">
        <v>3083.2367979000001</v>
      </c>
      <c r="G13" s="133">
        <v>101.1999979</v>
      </c>
      <c r="H13" s="133">
        <v>594.17930950000004</v>
      </c>
      <c r="I13" s="24" t="s">
        <v>177</v>
      </c>
      <c r="J13" s="24" t="s">
        <v>178</v>
      </c>
      <c r="K13" s="133">
        <v>0.4441194</v>
      </c>
      <c r="L13" s="133">
        <v>8.5470748000000007</v>
      </c>
      <c r="M13" s="133">
        <v>8.5470748000000007</v>
      </c>
      <c r="N13" s="25" t="s">
        <v>176</v>
      </c>
      <c r="O13" s="25" t="s">
        <v>176</v>
      </c>
      <c r="P13" s="116">
        <v>1</v>
      </c>
    </row>
    <row r="14" spans="1:16" x14ac:dyDescent="0.3">
      <c r="A14" s="131">
        <v>1</v>
      </c>
      <c r="B14" s="157">
        <v>3</v>
      </c>
      <c r="C14" s="132">
        <v>2</v>
      </c>
      <c r="D14" s="24" t="s">
        <v>183</v>
      </c>
      <c r="E14" s="24" t="s">
        <v>176</v>
      </c>
      <c r="F14" s="133">
        <v>3083.2367979000001</v>
      </c>
      <c r="G14" s="133">
        <v>101.1999979</v>
      </c>
      <c r="H14" s="133">
        <v>594.17930950000004</v>
      </c>
      <c r="I14" s="24" t="s">
        <v>177</v>
      </c>
      <c r="J14" s="24" t="s">
        <v>178</v>
      </c>
      <c r="K14" s="133">
        <v>0.88823870000000005</v>
      </c>
      <c r="L14" s="133">
        <v>8.5470748000000007</v>
      </c>
      <c r="M14" s="133">
        <v>17.094149600000001</v>
      </c>
      <c r="N14" s="25" t="s">
        <v>176</v>
      </c>
      <c r="O14" s="25" t="s">
        <v>176</v>
      </c>
      <c r="P14" s="116">
        <v>0</v>
      </c>
    </row>
    <row r="15" spans="1:16" x14ac:dyDescent="0.3">
      <c r="A15" s="131">
        <v>1</v>
      </c>
      <c r="B15" s="157">
        <v>4</v>
      </c>
      <c r="C15" s="132">
        <v>3</v>
      </c>
      <c r="D15" s="24" t="s">
        <v>183</v>
      </c>
      <c r="E15" s="24" t="s">
        <v>176</v>
      </c>
      <c r="F15" s="133">
        <v>918.55781969999998</v>
      </c>
      <c r="G15" s="133">
        <v>101.1999995</v>
      </c>
      <c r="H15" s="133">
        <v>164.08936610000001</v>
      </c>
      <c r="I15" s="24" t="s">
        <v>177</v>
      </c>
      <c r="J15" s="24" t="s">
        <v>178</v>
      </c>
      <c r="K15" s="133">
        <v>0.41141230000000001</v>
      </c>
      <c r="L15" s="133">
        <v>2.6247769000000001</v>
      </c>
      <c r="M15" s="133">
        <v>7.8743306000000004</v>
      </c>
      <c r="N15" s="25" t="s">
        <v>176</v>
      </c>
      <c r="O15" s="25" t="s">
        <v>176</v>
      </c>
      <c r="P15" s="116">
        <v>1</v>
      </c>
    </row>
    <row r="16" spans="1:16" x14ac:dyDescent="0.3">
      <c r="A16" s="131">
        <v>1</v>
      </c>
      <c r="B16" s="157">
        <v>5</v>
      </c>
      <c r="C16" s="132">
        <v>3</v>
      </c>
      <c r="D16" s="24" t="s">
        <v>187</v>
      </c>
      <c r="E16" s="24" t="s">
        <v>176</v>
      </c>
      <c r="F16" s="133">
        <v>3437.1916028000001</v>
      </c>
      <c r="G16" s="133">
        <v>70.000000200000002</v>
      </c>
      <c r="H16" s="133">
        <v>803.14414079999995</v>
      </c>
      <c r="I16" s="24" t="s">
        <v>177</v>
      </c>
      <c r="J16" s="24" t="s">
        <v>178</v>
      </c>
      <c r="K16" s="133">
        <v>6.3517592</v>
      </c>
      <c r="L16" s="133">
        <v>75.096639800000005</v>
      </c>
      <c r="M16" s="133">
        <v>225.2899195</v>
      </c>
      <c r="N16" s="25" t="s">
        <v>176</v>
      </c>
      <c r="O16" s="25" t="s">
        <v>176</v>
      </c>
      <c r="P16" s="116">
        <v>0</v>
      </c>
    </row>
    <row r="17" spans="1:16" x14ac:dyDescent="0.3">
      <c r="A17" s="131">
        <v>1</v>
      </c>
      <c r="B17" s="157">
        <v>6</v>
      </c>
      <c r="C17" s="132">
        <v>3</v>
      </c>
      <c r="D17" s="24" t="s">
        <v>187</v>
      </c>
      <c r="E17" s="24" t="s">
        <v>176</v>
      </c>
      <c r="F17" s="133">
        <v>1224.9999338</v>
      </c>
      <c r="G17" s="133">
        <v>120.0000004</v>
      </c>
      <c r="H17" s="133">
        <v>929.63937020000003</v>
      </c>
      <c r="I17" s="24" t="s">
        <v>177</v>
      </c>
      <c r="J17" s="24" t="s">
        <v>178</v>
      </c>
      <c r="K17" s="133">
        <v>2.8201320000000001</v>
      </c>
      <c r="L17" s="133">
        <v>33.240544300000003</v>
      </c>
      <c r="M17" s="133">
        <v>99.721632900000003</v>
      </c>
      <c r="N17" s="25" t="s">
        <v>176</v>
      </c>
      <c r="O17" s="25" t="s">
        <v>176</v>
      </c>
      <c r="P17" s="116">
        <v>1</v>
      </c>
    </row>
    <row r="18" spans="1:16" x14ac:dyDescent="0.3">
      <c r="A18" s="131">
        <v>1</v>
      </c>
      <c r="B18" s="157">
        <v>7</v>
      </c>
      <c r="C18" s="132">
        <v>3</v>
      </c>
      <c r="D18" s="24" t="s">
        <v>187</v>
      </c>
      <c r="E18" s="24" t="s">
        <v>176</v>
      </c>
      <c r="F18" s="133">
        <v>984.99993289999998</v>
      </c>
      <c r="G18" s="133">
        <v>70.000000099999994</v>
      </c>
      <c r="H18" s="133">
        <v>704.22721260000003</v>
      </c>
      <c r="I18" s="24" t="s">
        <v>177</v>
      </c>
      <c r="J18" s="24" t="s">
        <v>178</v>
      </c>
      <c r="K18" s="133">
        <v>2.5797314999999998</v>
      </c>
      <c r="L18" s="133">
        <v>30.6916598</v>
      </c>
      <c r="M18" s="133">
        <v>92.074979400000004</v>
      </c>
      <c r="N18" s="25" t="s">
        <v>176</v>
      </c>
      <c r="O18" s="25" t="s">
        <v>176</v>
      </c>
      <c r="P18" s="116">
        <v>0</v>
      </c>
    </row>
    <row r="19" spans="1:16" x14ac:dyDescent="0.3">
      <c r="A19" s="131">
        <v>1</v>
      </c>
      <c r="B19" s="157">
        <v>8</v>
      </c>
      <c r="C19" s="132">
        <v>3</v>
      </c>
      <c r="D19" s="24" t="s">
        <v>187</v>
      </c>
      <c r="E19" s="24" t="s">
        <v>176</v>
      </c>
      <c r="F19" s="133">
        <v>974.99995950000005</v>
      </c>
      <c r="G19" s="133">
        <v>70.000000299999996</v>
      </c>
      <c r="H19" s="133">
        <v>2142.9674602</v>
      </c>
      <c r="I19" s="24" t="s">
        <v>177</v>
      </c>
      <c r="J19" s="24" t="s">
        <v>178</v>
      </c>
      <c r="K19" s="133">
        <v>5.0574922999999998</v>
      </c>
      <c r="L19" s="133">
        <v>53.871419299999999</v>
      </c>
      <c r="M19" s="133">
        <v>161.61425800000001</v>
      </c>
      <c r="N19" s="25" t="s">
        <v>176</v>
      </c>
      <c r="O19" s="25" t="s">
        <v>176</v>
      </c>
      <c r="P19" s="116">
        <v>1</v>
      </c>
    </row>
    <row r="20" spans="1:16" x14ac:dyDescent="0.3">
      <c r="A20" s="131">
        <v>1</v>
      </c>
      <c r="B20" s="157">
        <v>9</v>
      </c>
      <c r="C20" s="132">
        <v>3</v>
      </c>
      <c r="D20" s="24" t="s">
        <v>187</v>
      </c>
      <c r="E20" s="24" t="s">
        <v>176</v>
      </c>
      <c r="F20" s="133">
        <v>212.5</v>
      </c>
      <c r="G20" s="133">
        <v>194.99960960000001</v>
      </c>
      <c r="H20" s="133">
        <v>2162.7871961000001</v>
      </c>
      <c r="I20" s="24" t="s">
        <v>177</v>
      </c>
      <c r="J20" s="24" t="s">
        <v>178</v>
      </c>
      <c r="K20" s="133">
        <v>2.6307217999999999</v>
      </c>
      <c r="L20" s="133">
        <v>30.9158218</v>
      </c>
      <c r="M20" s="133">
        <v>92.747465399999996</v>
      </c>
      <c r="N20" s="25" t="s">
        <v>176</v>
      </c>
      <c r="O20" s="25" t="s">
        <v>176</v>
      </c>
      <c r="P20" s="116">
        <v>0</v>
      </c>
    </row>
    <row r="21" spans="1:16" x14ac:dyDescent="0.3">
      <c r="A21" s="131">
        <v>1</v>
      </c>
      <c r="B21" s="157">
        <v>10</v>
      </c>
      <c r="C21" s="132">
        <v>3</v>
      </c>
      <c r="D21" s="24" t="s">
        <v>187</v>
      </c>
      <c r="E21" s="24" t="s">
        <v>176</v>
      </c>
      <c r="F21" s="133">
        <v>182.49995799999999</v>
      </c>
      <c r="G21" s="133">
        <v>435.00000019999999</v>
      </c>
      <c r="H21" s="133">
        <v>2395.3350033000002</v>
      </c>
      <c r="I21" s="24" t="s">
        <v>177</v>
      </c>
      <c r="J21" s="24" t="s">
        <v>178</v>
      </c>
      <c r="K21" s="133">
        <v>3.3717207999999999</v>
      </c>
      <c r="L21" s="133">
        <v>40.458963099999998</v>
      </c>
      <c r="M21" s="133">
        <v>121.37688919999999</v>
      </c>
      <c r="N21" s="25" t="s">
        <v>176</v>
      </c>
      <c r="O21" s="25" t="s">
        <v>176</v>
      </c>
      <c r="P21" s="116">
        <v>1</v>
      </c>
    </row>
    <row r="22" spans="1:16" x14ac:dyDescent="0.3">
      <c r="A22" s="131">
        <v>1</v>
      </c>
      <c r="B22" s="157">
        <v>100</v>
      </c>
      <c r="C22" s="132">
        <v>3</v>
      </c>
      <c r="D22" s="24" t="s">
        <v>192</v>
      </c>
      <c r="E22" s="24" t="s">
        <v>176</v>
      </c>
      <c r="F22" s="133">
        <v>904.66399879999994</v>
      </c>
      <c r="G22" s="133">
        <v>857.35306539999999</v>
      </c>
      <c r="H22" s="133">
        <v>42.000000100000001</v>
      </c>
      <c r="I22" s="24" t="s">
        <v>193</v>
      </c>
      <c r="J22" s="24" t="s">
        <v>194</v>
      </c>
      <c r="K22" s="133">
        <v>2.0305770999999999</v>
      </c>
      <c r="L22" s="133">
        <v>8.0712697000000002</v>
      </c>
      <c r="M22" s="133">
        <v>24.213809099999999</v>
      </c>
      <c r="N22" s="25" t="s">
        <v>176</v>
      </c>
      <c r="O22" s="25" t="s">
        <v>176</v>
      </c>
      <c r="P22" s="116">
        <v>0</v>
      </c>
    </row>
    <row r="23" spans="1:16" x14ac:dyDescent="0.3">
      <c r="A23" s="131">
        <v>1</v>
      </c>
      <c r="B23" s="157">
        <v>101</v>
      </c>
      <c r="C23" s="132">
        <v>3</v>
      </c>
      <c r="D23" s="24" t="s">
        <v>192</v>
      </c>
      <c r="E23" s="24" t="s">
        <v>176</v>
      </c>
      <c r="F23" s="133">
        <v>880.94236679999995</v>
      </c>
      <c r="G23" s="133">
        <v>895.21800559999997</v>
      </c>
      <c r="H23" s="133">
        <v>42</v>
      </c>
      <c r="I23" s="24" t="s">
        <v>193</v>
      </c>
      <c r="J23" s="24" t="s">
        <v>194</v>
      </c>
      <c r="K23" s="133">
        <v>2.0441270999999999</v>
      </c>
      <c r="L23" s="133">
        <v>8.1252659999999999</v>
      </c>
      <c r="M23" s="133">
        <v>24.375798100000001</v>
      </c>
      <c r="N23" s="25" t="s">
        <v>176</v>
      </c>
      <c r="O23" s="25" t="s">
        <v>176</v>
      </c>
      <c r="P23" s="116">
        <v>1</v>
      </c>
    </row>
    <row r="24" spans="1:16" x14ac:dyDescent="0.3">
      <c r="A24" s="131">
        <v>1</v>
      </c>
      <c r="B24" s="157">
        <v>102</v>
      </c>
      <c r="C24" s="132">
        <v>3</v>
      </c>
      <c r="D24" s="24" t="s">
        <v>192</v>
      </c>
      <c r="E24" s="24" t="s">
        <v>176</v>
      </c>
      <c r="F24" s="133">
        <v>850.20570540000006</v>
      </c>
      <c r="G24" s="133">
        <v>729.47243030000004</v>
      </c>
      <c r="H24" s="133">
        <v>42.000000100000001</v>
      </c>
      <c r="I24" s="24" t="s">
        <v>193</v>
      </c>
      <c r="J24" s="24" t="s">
        <v>194</v>
      </c>
      <c r="K24" s="133">
        <v>1.6587405</v>
      </c>
      <c r="L24" s="133">
        <v>6.4400881999999999</v>
      </c>
      <c r="M24" s="133">
        <v>19.320264699999999</v>
      </c>
      <c r="N24" s="25" t="s">
        <v>176</v>
      </c>
      <c r="O24" s="25" t="s">
        <v>176</v>
      </c>
      <c r="P24" s="116">
        <v>0</v>
      </c>
    </row>
    <row r="25" spans="1:16" x14ac:dyDescent="0.3">
      <c r="A25" s="131">
        <v>1</v>
      </c>
      <c r="B25" s="157">
        <v>103</v>
      </c>
      <c r="C25" s="132">
        <v>3</v>
      </c>
      <c r="D25" s="24" t="s">
        <v>192</v>
      </c>
      <c r="E25" s="24" t="s">
        <v>176</v>
      </c>
      <c r="F25" s="133">
        <v>829.99999939999998</v>
      </c>
      <c r="G25" s="133">
        <v>702.23308650000001</v>
      </c>
      <c r="H25" s="133">
        <v>42</v>
      </c>
      <c r="I25" s="24" t="s">
        <v>193</v>
      </c>
      <c r="J25" s="24" t="s">
        <v>194</v>
      </c>
      <c r="K25" s="133">
        <v>1.5999196</v>
      </c>
      <c r="L25" s="133">
        <v>6.1924374999999996</v>
      </c>
      <c r="M25" s="133">
        <v>18.577312599999999</v>
      </c>
      <c r="N25" s="25" t="s">
        <v>176</v>
      </c>
      <c r="O25" s="25" t="s">
        <v>176</v>
      </c>
      <c r="P25" s="116">
        <v>1</v>
      </c>
    </row>
    <row r="26" spans="1:16" x14ac:dyDescent="0.3">
      <c r="A26" s="131">
        <v>1</v>
      </c>
      <c r="B26" s="157">
        <v>104</v>
      </c>
      <c r="C26" s="132">
        <v>3</v>
      </c>
      <c r="D26" s="24" t="s">
        <v>192</v>
      </c>
      <c r="E26" s="24" t="s">
        <v>176</v>
      </c>
      <c r="F26" s="133">
        <v>649.22935659999996</v>
      </c>
      <c r="G26" s="133">
        <v>829.99993219999999</v>
      </c>
      <c r="H26" s="133">
        <v>42</v>
      </c>
      <c r="I26" s="24" t="s">
        <v>193</v>
      </c>
      <c r="J26" s="24" t="s">
        <v>194</v>
      </c>
      <c r="K26" s="133">
        <v>1.5568388</v>
      </c>
      <c r="L26" s="133">
        <v>6.0221676000000004</v>
      </c>
      <c r="M26" s="133">
        <v>18.066502700000001</v>
      </c>
      <c r="N26" s="25" t="s">
        <v>176</v>
      </c>
      <c r="O26" s="25" t="s">
        <v>176</v>
      </c>
      <c r="P26" s="116">
        <v>0</v>
      </c>
    </row>
    <row r="27" spans="1:16" x14ac:dyDescent="0.3">
      <c r="A27" s="131">
        <v>1</v>
      </c>
      <c r="B27" s="157">
        <v>105</v>
      </c>
      <c r="C27" s="132">
        <v>3</v>
      </c>
      <c r="D27" s="24" t="s">
        <v>192</v>
      </c>
      <c r="E27" s="24" t="s">
        <v>176</v>
      </c>
      <c r="F27" s="133">
        <v>603.92621999999994</v>
      </c>
      <c r="G27" s="133">
        <v>829.99993219999999</v>
      </c>
      <c r="H27" s="133">
        <v>42.000000100000001</v>
      </c>
      <c r="I27" s="24" t="s">
        <v>193</v>
      </c>
      <c r="J27" s="24" t="s">
        <v>194</v>
      </c>
      <c r="K27" s="133">
        <v>1.4965048000000001</v>
      </c>
      <c r="L27" s="133">
        <v>5.7624801999999997</v>
      </c>
      <c r="M27" s="133">
        <v>17.287440499999999</v>
      </c>
      <c r="N27" s="25" t="s">
        <v>176</v>
      </c>
      <c r="O27" s="25" t="s">
        <v>176</v>
      </c>
      <c r="P27" s="116">
        <v>1</v>
      </c>
    </row>
    <row r="28" spans="1:16" x14ac:dyDescent="0.3">
      <c r="A28" s="131">
        <v>1</v>
      </c>
      <c r="B28" s="157">
        <v>106</v>
      </c>
      <c r="C28" s="132">
        <v>15</v>
      </c>
      <c r="D28" s="24" t="s">
        <v>192</v>
      </c>
      <c r="E28" s="24" t="s">
        <v>176</v>
      </c>
      <c r="F28" s="133">
        <v>890</v>
      </c>
      <c r="G28" s="133">
        <v>250</v>
      </c>
      <c r="H28" s="133">
        <v>42</v>
      </c>
      <c r="I28" s="24" t="s">
        <v>193</v>
      </c>
      <c r="J28" s="24" t="s">
        <v>194</v>
      </c>
      <c r="K28" s="133">
        <v>8.0396675000000002</v>
      </c>
      <c r="L28" s="133">
        <v>6.3187783</v>
      </c>
      <c r="M28" s="133">
        <v>94.781674499999994</v>
      </c>
      <c r="N28" s="25" t="s">
        <v>176</v>
      </c>
      <c r="O28" s="25" t="s">
        <v>176</v>
      </c>
      <c r="P28" s="116">
        <v>0</v>
      </c>
    </row>
    <row r="29" spans="1:16" x14ac:dyDescent="0.3">
      <c r="A29" s="131">
        <v>1</v>
      </c>
      <c r="B29" s="157">
        <v>107</v>
      </c>
      <c r="C29" s="132">
        <v>3</v>
      </c>
      <c r="D29" s="24" t="s">
        <v>192</v>
      </c>
      <c r="E29" s="24" t="s">
        <v>176</v>
      </c>
      <c r="F29" s="133">
        <v>890</v>
      </c>
      <c r="G29" s="133">
        <v>343.8119643</v>
      </c>
      <c r="H29" s="133">
        <v>42</v>
      </c>
      <c r="I29" s="24" t="s">
        <v>193</v>
      </c>
      <c r="J29" s="24" t="s">
        <v>194</v>
      </c>
      <c r="K29" s="133">
        <v>1.3871566</v>
      </c>
      <c r="L29" s="133">
        <v>5.2904169999999997</v>
      </c>
      <c r="M29" s="133">
        <v>15.8712509</v>
      </c>
      <c r="N29" s="25" t="s">
        <v>176</v>
      </c>
      <c r="O29" s="25" t="s">
        <v>176</v>
      </c>
      <c r="P29" s="116">
        <v>1</v>
      </c>
    </row>
    <row r="30" spans="1:16" x14ac:dyDescent="0.3">
      <c r="A30" s="131">
        <v>1</v>
      </c>
      <c r="B30" s="157">
        <v>108</v>
      </c>
      <c r="C30" s="132">
        <v>3</v>
      </c>
      <c r="D30" s="24" t="s">
        <v>192</v>
      </c>
      <c r="E30" s="24" t="s">
        <v>176</v>
      </c>
      <c r="F30" s="133">
        <v>334.84304320000001</v>
      </c>
      <c r="G30" s="133">
        <v>889.99993240000003</v>
      </c>
      <c r="H30" s="133">
        <v>42</v>
      </c>
      <c r="I30" s="24" t="s">
        <v>193</v>
      </c>
      <c r="J30" s="24" t="s">
        <v>194</v>
      </c>
      <c r="K30" s="133">
        <v>1.4201831</v>
      </c>
      <c r="L30" s="133">
        <v>5.4450938999999998</v>
      </c>
      <c r="M30" s="133">
        <v>16.335281800000001</v>
      </c>
      <c r="N30" s="25" t="s">
        <v>176</v>
      </c>
      <c r="O30" s="25" t="s">
        <v>176</v>
      </c>
      <c r="P30" s="116">
        <v>0</v>
      </c>
    </row>
    <row r="31" spans="1:16" x14ac:dyDescent="0.3">
      <c r="A31" s="131">
        <v>1</v>
      </c>
      <c r="B31" s="157">
        <v>109</v>
      </c>
      <c r="C31" s="132">
        <v>3</v>
      </c>
      <c r="D31" s="24" t="s">
        <v>192</v>
      </c>
      <c r="E31" s="24" t="s">
        <v>176</v>
      </c>
      <c r="F31" s="133">
        <v>316.7014034</v>
      </c>
      <c r="G31" s="133">
        <v>889.9999325</v>
      </c>
      <c r="H31" s="133">
        <v>42.000000100000001</v>
      </c>
      <c r="I31" s="24" t="s">
        <v>193</v>
      </c>
      <c r="J31" s="24" t="s">
        <v>194</v>
      </c>
      <c r="K31" s="133">
        <v>1.4521539999999999</v>
      </c>
      <c r="L31" s="133">
        <v>5.5973870999999997</v>
      </c>
      <c r="M31" s="133">
        <v>16.792161199999999</v>
      </c>
      <c r="N31" s="25" t="s">
        <v>176</v>
      </c>
      <c r="O31" s="25" t="s">
        <v>176</v>
      </c>
      <c r="P31" s="116">
        <v>1</v>
      </c>
    </row>
    <row r="32" spans="1:16" x14ac:dyDescent="0.3">
      <c r="A32" s="131">
        <v>1</v>
      </c>
      <c r="B32" s="157">
        <v>110</v>
      </c>
      <c r="C32" s="132">
        <v>3</v>
      </c>
      <c r="D32" s="24" t="s">
        <v>192</v>
      </c>
      <c r="E32" s="24" t="s">
        <v>176</v>
      </c>
      <c r="F32" s="133">
        <v>69.999599799999999</v>
      </c>
      <c r="G32" s="133">
        <v>889.99993240000003</v>
      </c>
      <c r="H32" s="133">
        <v>42</v>
      </c>
      <c r="I32" s="24" t="s">
        <v>193</v>
      </c>
      <c r="J32" s="24" t="s">
        <v>194</v>
      </c>
      <c r="K32" s="133">
        <v>0.59572210000000003</v>
      </c>
      <c r="L32" s="133">
        <v>1.7359073</v>
      </c>
      <c r="M32" s="133">
        <v>5.2077219000000001</v>
      </c>
      <c r="N32" s="25" t="s">
        <v>176</v>
      </c>
      <c r="O32" s="25" t="s">
        <v>176</v>
      </c>
      <c r="P32" s="116">
        <v>0</v>
      </c>
    </row>
    <row r="33" spans="1:16" x14ac:dyDescent="0.3">
      <c r="A33" s="131">
        <v>1</v>
      </c>
      <c r="B33" s="157">
        <v>111</v>
      </c>
      <c r="C33" s="132">
        <v>3</v>
      </c>
      <c r="D33" s="24" t="s">
        <v>192</v>
      </c>
      <c r="E33" s="24" t="s">
        <v>176</v>
      </c>
      <c r="F33" s="133">
        <v>839.99983569999995</v>
      </c>
      <c r="G33" s="133">
        <v>359.08212850000001</v>
      </c>
      <c r="H33" s="133">
        <v>42.000000100000001</v>
      </c>
      <c r="I33" s="24" t="s">
        <v>193</v>
      </c>
      <c r="J33" s="24" t="s">
        <v>194</v>
      </c>
      <c r="K33" s="133">
        <v>1.3503153000000001</v>
      </c>
      <c r="L33" s="133">
        <v>5.168501</v>
      </c>
      <c r="M33" s="133">
        <v>15.505502999999999</v>
      </c>
      <c r="N33" s="25" t="s">
        <v>176</v>
      </c>
      <c r="O33" s="25" t="s">
        <v>176</v>
      </c>
      <c r="P33" s="116">
        <v>1</v>
      </c>
    </row>
    <row r="34" spans="1:16" x14ac:dyDescent="0.3">
      <c r="A34" s="131">
        <v>1</v>
      </c>
      <c r="B34" s="157">
        <v>112</v>
      </c>
      <c r="C34" s="132">
        <v>6</v>
      </c>
      <c r="D34" s="24" t="s">
        <v>195</v>
      </c>
      <c r="E34" s="24" t="s">
        <v>196</v>
      </c>
      <c r="F34" s="133">
        <v>100</v>
      </c>
      <c r="G34" s="133">
        <v>33.700000000000003</v>
      </c>
      <c r="H34" s="133">
        <v>33.700000000000003</v>
      </c>
      <c r="I34" s="24" t="s">
        <v>197</v>
      </c>
      <c r="J34" s="24" t="s">
        <v>176</v>
      </c>
      <c r="K34" s="133">
        <v>6.3600000000000004E-2</v>
      </c>
      <c r="L34" s="133">
        <v>0.156</v>
      </c>
      <c r="M34" s="133">
        <v>0.93600000000000005</v>
      </c>
      <c r="N34" s="25" t="s">
        <v>176</v>
      </c>
      <c r="O34" s="25" t="s">
        <v>176</v>
      </c>
      <c r="P34" s="116">
        <v>0</v>
      </c>
    </row>
    <row r="35" spans="1:16" ht="15.6" x14ac:dyDescent="0.3">
      <c r="A35" t="s">
        <v>176</v>
      </c>
      <c r="B35" t="s">
        <v>176</v>
      </c>
      <c r="C35" t="s">
        <v>176</v>
      </c>
      <c r="D35" t="s">
        <v>176</v>
      </c>
      <c r="E35" t="s">
        <v>176</v>
      </c>
      <c r="F35" t="s">
        <v>176</v>
      </c>
      <c r="G35" t="s">
        <v>176</v>
      </c>
      <c r="H35" t="s">
        <v>176</v>
      </c>
      <c r="I35" t="s">
        <v>176</v>
      </c>
      <c r="J35" t="s">
        <v>176</v>
      </c>
      <c r="K35" s="134">
        <f>SUBTOTAL(9,K11:K34)</f>
        <v>50.1070894</v>
      </c>
      <c r="L35" t="s">
        <v>176</v>
      </c>
      <c r="M35" s="134">
        <f>SUMIF(A11:A34,"=1",M11:M34)</f>
        <v>1144.4047236000001</v>
      </c>
      <c r="N35" s="110" t="s">
        <v>176</v>
      </c>
      <c r="O35" s="110" t="s">
        <v>176</v>
      </c>
      <c r="P35" t="s">
        <v>176</v>
      </c>
    </row>
  </sheetData>
  <mergeCells count="4">
    <mergeCell ref="A1:O4"/>
    <mergeCell ref="A5:O5"/>
    <mergeCell ref="A6:O6"/>
    <mergeCell ref="A7:O7"/>
  </mergeCells>
  <conditionalFormatting sqref="A5:A6">
    <cfRule type="expression" dxfId="138" priority="13">
      <formula>$O7=1</formula>
    </cfRule>
  </conditionalFormatting>
  <conditionalFormatting sqref="A7">
    <cfRule type="expression" dxfId="137" priority="11">
      <formula>$O5=1</formula>
    </cfRule>
  </conditionalFormatting>
  <conditionalFormatting sqref="E11:E357">
    <cfRule type="expression" dxfId="135" priority="15">
      <formula>$P11=1</formula>
    </cfRule>
  </conditionalFormatting>
  <conditionalFormatting sqref="P1:AB7 A8:D1048576 F8:AB1048576">
    <cfRule type="expression" dxfId="134" priority="28">
      <formula>$P1=1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E58D454E-7855-4A50-B72C-8946EF6615D3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E8:E10 E358:E1048576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8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3" customWidth="1"/>
    <col min="2" max="2" width="11" customWidth="1"/>
    <col min="3" max="3" width="34.33203125" customWidth="1"/>
    <col min="4" max="4" width="25.6640625" customWidth="1"/>
    <col min="5" max="5" width="16.5546875" customWidth="1"/>
    <col min="6" max="6" width="15.6640625" customWidth="1"/>
    <col min="7" max="7" width="18.6640625" style="147" customWidth="1"/>
    <col min="8" max="8" width="19.6640625" style="147" customWidth="1"/>
    <col min="9" max="9" width="20" style="147" customWidth="1"/>
    <col min="10" max="10" width="5.5546875" hidden="1" customWidth="1"/>
    <col min="11" max="11" width="7.33203125" customWidth="1"/>
  </cols>
  <sheetData>
    <row r="1" spans="1:10" s="81" customFormat="1" ht="39.9" customHeight="1" x14ac:dyDescent="0.5">
      <c r="A1" s="208" t="s">
        <v>199</v>
      </c>
      <c r="B1" s="208"/>
      <c r="C1" s="208"/>
      <c r="D1" s="208"/>
      <c r="E1" s="208"/>
      <c r="F1" s="208"/>
      <c r="G1" s="208"/>
      <c r="H1" s="208"/>
      <c r="I1" s="208"/>
    </row>
    <row r="2" spans="1:10" x14ac:dyDescent="0.3">
      <c r="A2" s="208"/>
      <c r="B2" s="208"/>
      <c r="C2" s="208"/>
      <c r="D2" s="208"/>
      <c r="E2" s="208"/>
      <c r="F2" s="208"/>
      <c r="G2" s="208"/>
      <c r="H2" s="208"/>
      <c r="I2" s="208"/>
    </row>
    <row r="3" spans="1:10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</row>
    <row r="4" spans="1:10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</row>
    <row r="5" spans="1:10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09"/>
      <c r="C5" s="209"/>
      <c r="D5" s="209"/>
      <c r="E5" s="209"/>
      <c r="F5" s="209"/>
      <c r="G5" s="209"/>
      <c r="H5" s="209"/>
      <c r="I5" s="209"/>
    </row>
    <row r="6" spans="1:10" s="52" customFormat="1" ht="15.6" customHeight="1" x14ac:dyDescent="0.3">
      <c r="A6" s="209" t="str">
        <f>_xlfn.TEXTJOIN("  |  ",TRUE,var!C1&amp;var!D1,var!C2&amp;var!D2,var!C3&amp;var!D3,var!C4&amp;var!D4,var!C5&amp;var!D5)</f>
        <v>Klantorder:2024.05  |  D2D order:B24-0050  |  Deelproject:01  |  Revisie:A  |  Fase:A</v>
      </c>
      <c r="B6" s="209"/>
      <c r="C6" s="209"/>
      <c r="D6" s="209"/>
      <c r="E6" s="209"/>
      <c r="F6" s="209"/>
      <c r="G6" s="209"/>
      <c r="H6" s="209"/>
      <c r="I6" s="209"/>
    </row>
    <row r="7" spans="1:10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45"/>
    </row>
    <row r="8" spans="1:10" x14ac:dyDescent="0.3">
      <c r="A8" s="17"/>
      <c r="B8" s="12"/>
      <c r="C8" s="13"/>
      <c r="D8" s="15"/>
      <c r="E8" s="14"/>
      <c r="F8" s="15"/>
      <c r="G8" s="145"/>
      <c r="H8" s="145"/>
      <c r="I8" s="148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149" t="s">
        <v>200</v>
      </c>
      <c r="H9" s="64" t="s">
        <v>201</v>
      </c>
      <c r="I9" s="64" t="s">
        <v>202</v>
      </c>
    </row>
    <row r="10" spans="1:10" x14ac:dyDescent="0.3">
      <c r="A10" s="136">
        <v>100</v>
      </c>
      <c r="B10" s="136">
        <v>3</v>
      </c>
      <c r="C10" s="26" t="s">
        <v>192</v>
      </c>
      <c r="D10" s="56" t="s">
        <v>176</v>
      </c>
      <c r="E10" s="137">
        <v>904.66399879999994</v>
      </c>
      <c r="F10" s="26" t="s">
        <v>193</v>
      </c>
      <c r="G10" s="140">
        <v>2.0305770999999999</v>
      </c>
      <c r="H10" s="140">
        <v>8.0712697000000002</v>
      </c>
      <c r="I10" s="140">
        <v>24.213809099999999</v>
      </c>
      <c r="J10" s="56">
        <v>0</v>
      </c>
    </row>
    <row r="11" spans="1:10" x14ac:dyDescent="0.3">
      <c r="A11" s="136">
        <v>101</v>
      </c>
      <c r="B11" s="136">
        <v>3</v>
      </c>
      <c r="C11" s="26" t="s">
        <v>192</v>
      </c>
      <c r="D11" s="56" t="s">
        <v>176</v>
      </c>
      <c r="E11" s="137">
        <v>880.94236679999995</v>
      </c>
      <c r="F11" s="26" t="s">
        <v>193</v>
      </c>
      <c r="G11" s="140">
        <v>2.0441270999999999</v>
      </c>
      <c r="H11" s="140">
        <v>8.1252659999999999</v>
      </c>
      <c r="I11" s="140">
        <v>24.375798100000001</v>
      </c>
      <c r="J11" s="56">
        <v>1</v>
      </c>
    </row>
    <row r="12" spans="1:10" x14ac:dyDescent="0.3">
      <c r="A12" s="136">
        <v>102</v>
      </c>
      <c r="B12" s="136">
        <v>3</v>
      </c>
      <c r="C12" s="26" t="s">
        <v>192</v>
      </c>
      <c r="D12" s="56" t="s">
        <v>176</v>
      </c>
      <c r="E12" s="137">
        <v>850.20570540000006</v>
      </c>
      <c r="F12" s="26" t="s">
        <v>193</v>
      </c>
      <c r="G12" s="140">
        <v>1.6587405</v>
      </c>
      <c r="H12" s="140">
        <v>6.4400881999999999</v>
      </c>
      <c r="I12" s="140">
        <v>19.320264699999999</v>
      </c>
      <c r="J12" s="56">
        <v>0</v>
      </c>
    </row>
    <row r="13" spans="1:10" x14ac:dyDescent="0.3">
      <c r="A13" s="136">
        <v>103</v>
      </c>
      <c r="B13" s="136">
        <v>3</v>
      </c>
      <c r="C13" s="26" t="s">
        <v>192</v>
      </c>
      <c r="D13" s="56" t="s">
        <v>176</v>
      </c>
      <c r="E13" s="137">
        <v>829.99999939999998</v>
      </c>
      <c r="F13" s="26" t="s">
        <v>193</v>
      </c>
      <c r="G13" s="140">
        <v>1.5999196</v>
      </c>
      <c r="H13" s="140">
        <v>6.1924374999999996</v>
      </c>
      <c r="I13" s="140">
        <v>18.577312599999999</v>
      </c>
      <c r="J13" s="56">
        <v>1</v>
      </c>
    </row>
    <row r="14" spans="1:10" x14ac:dyDescent="0.3">
      <c r="A14" s="136">
        <v>104</v>
      </c>
      <c r="B14" s="136">
        <v>3</v>
      </c>
      <c r="C14" s="26" t="s">
        <v>192</v>
      </c>
      <c r="D14" s="56" t="s">
        <v>176</v>
      </c>
      <c r="E14" s="137">
        <v>649.22935659999996</v>
      </c>
      <c r="F14" s="26" t="s">
        <v>193</v>
      </c>
      <c r="G14" s="140">
        <v>1.5568388</v>
      </c>
      <c r="H14" s="140">
        <v>6.0221676000000004</v>
      </c>
      <c r="I14" s="140">
        <v>18.066502700000001</v>
      </c>
      <c r="J14" s="56">
        <v>0</v>
      </c>
    </row>
    <row r="15" spans="1:10" x14ac:dyDescent="0.3">
      <c r="A15" s="136">
        <v>105</v>
      </c>
      <c r="B15" s="136">
        <v>3</v>
      </c>
      <c r="C15" s="26" t="s">
        <v>192</v>
      </c>
      <c r="D15" s="56" t="s">
        <v>176</v>
      </c>
      <c r="E15" s="137">
        <v>603.92621999999994</v>
      </c>
      <c r="F15" s="26" t="s">
        <v>193</v>
      </c>
      <c r="G15" s="140">
        <v>1.4965048000000001</v>
      </c>
      <c r="H15" s="140">
        <v>5.7624801999999997</v>
      </c>
      <c r="I15" s="140">
        <v>17.287440499999999</v>
      </c>
      <c r="J15" s="56">
        <v>1</v>
      </c>
    </row>
    <row r="16" spans="1:10" x14ac:dyDescent="0.3">
      <c r="A16" s="136">
        <v>106</v>
      </c>
      <c r="B16" s="136">
        <v>15</v>
      </c>
      <c r="C16" s="26" t="s">
        <v>192</v>
      </c>
      <c r="D16" s="56" t="s">
        <v>176</v>
      </c>
      <c r="E16" s="137">
        <v>890</v>
      </c>
      <c r="F16" s="26" t="s">
        <v>193</v>
      </c>
      <c r="G16" s="140">
        <v>8.0396675000000002</v>
      </c>
      <c r="H16" s="140">
        <v>6.3187783</v>
      </c>
      <c r="I16" s="140">
        <v>94.781674499999994</v>
      </c>
      <c r="J16" s="56">
        <v>0</v>
      </c>
    </row>
    <row r="17" spans="1:10" x14ac:dyDescent="0.3">
      <c r="A17" s="136">
        <v>107</v>
      </c>
      <c r="B17" s="136">
        <v>3</v>
      </c>
      <c r="C17" s="26" t="s">
        <v>192</v>
      </c>
      <c r="D17" s="56" t="s">
        <v>176</v>
      </c>
      <c r="E17" s="137">
        <v>890</v>
      </c>
      <c r="F17" s="26" t="s">
        <v>193</v>
      </c>
      <c r="G17" s="140">
        <v>1.3871566</v>
      </c>
      <c r="H17" s="140">
        <v>5.2904169999999997</v>
      </c>
      <c r="I17" s="140">
        <v>15.8712509</v>
      </c>
      <c r="J17" s="56">
        <v>1</v>
      </c>
    </row>
    <row r="18" spans="1:10" x14ac:dyDescent="0.3">
      <c r="A18" s="136">
        <v>108</v>
      </c>
      <c r="B18" s="136">
        <v>3</v>
      </c>
      <c r="C18" s="26" t="s">
        <v>192</v>
      </c>
      <c r="D18" s="56" t="s">
        <v>176</v>
      </c>
      <c r="E18" s="137">
        <v>334.84304320000001</v>
      </c>
      <c r="F18" s="26" t="s">
        <v>193</v>
      </c>
      <c r="G18" s="140">
        <v>1.4201831</v>
      </c>
      <c r="H18" s="140">
        <v>5.4450938999999998</v>
      </c>
      <c r="I18" s="140">
        <v>16.335281800000001</v>
      </c>
      <c r="J18" s="56">
        <v>0</v>
      </c>
    </row>
    <row r="19" spans="1:10" x14ac:dyDescent="0.3">
      <c r="A19" s="136">
        <v>109</v>
      </c>
      <c r="B19" s="136">
        <v>3</v>
      </c>
      <c r="C19" s="26" t="s">
        <v>192</v>
      </c>
      <c r="D19" s="56" t="s">
        <v>176</v>
      </c>
      <c r="E19" s="137">
        <v>316.7014034</v>
      </c>
      <c r="F19" s="26" t="s">
        <v>193</v>
      </c>
      <c r="G19" s="140">
        <v>1.4521539999999999</v>
      </c>
      <c r="H19" s="140">
        <v>5.5973870999999997</v>
      </c>
      <c r="I19" s="140">
        <v>16.792161199999999</v>
      </c>
      <c r="J19" s="56">
        <v>1</v>
      </c>
    </row>
    <row r="20" spans="1:10" x14ac:dyDescent="0.3">
      <c r="A20" s="136">
        <v>110</v>
      </c>
      <c r="B20" s="136">
        <v>3</v>
      </c>
      <c r="C20" s="26" t="s">
        <v>192</v>
      </c>
      <c r="D20" s="56" t="s">
        <v>176</v>
      </c>
      <c r="E20" s="137">
        <v>69.999599799999999</v>
      </c>
      <c r="F20" s="26" t="s">
        <v>193</v>
      </c>
      <c r="G20" s="140">
        <v>0.59572210000000003</v>
      </c>
      <c r="H20" s="140">
        <v>1.7359073</v>
      </c>
      <c r="I20" s="140">
        <v>5.2077219000000001</v>
      </c>
      <c r="J20" s="56">
        <v>0</v>
      </c>
    </row>
    <row r="21" spans="1:10" x14ac:dyDescent="0.3">
      <c r="A21" s="136">
        <v>111</v>
      </c>
      <c r="B21" s="136">
        <v>3</v>
      </c>
      <c r="C21" s="26" t="s">
        <v>192</v>
      </c>
      <c r="D21" s="56" t="s">
        <v>176</v>
      </c>
      <c r="E21" s="137">
        <v>839.99983569999995</v>
      </c>
      <c r="F21" s="26" t="s">
        <v>193</v>
      </c>
      <c r="G21" s="140">
        <v>1.3503153000000001</v>
      </c>
      <c r="H21" s="140">
        <v>5.168501</v>
      </c>
      <c r="I21" s="140">
        <v>15.505502999999999</v>
      </c>
      <c r="J21" s="56">
        <v>1</v>
      </c>
    </row>
    <row r="22" spans="1:10" x14ac:dyDescent="0.3">
      <c r="A22" s="136">
        <v>112</v>
      </c>
      <c r="B22" s="136">
        <v>6</v>
      </c>
      <c r="C22" s="26" t="s">
        <v>195</v>
      </c>
      <c r="D22" s="56" t="s">
        <v>196</v>
      </c>
      <c r="E22" s="137">
        <v>100</v>
      </c>
      <c r="F22" s="26" t="s">
        <v>197</v>
      </c>
      <c r="G22" s="140">
        <v>6.3600000000000004E-2</v>
      </c>
      <c r="H22" s="140">
        <v>0.156</v>
      </c>
      <c r="I22" s="140">
        <v>0.93600000000000005</v>
      </c>
      <c r="J22" s="56">
        <v>0</v>
      </c>
    </row>
    <row r="23" spans="1:10" x14ac:dyDescent="0.3">
      <c r="A23" s="136">
        <v>113</v>
      </c>
      <c r="B23" s="136">
        <v>18</v>
      </c>
      <c r="C23" s="26" t="s">
        <v>184</v>
      </c>
      <c r="D23" s="56" t="s">
        <v>176</v>
      </c>
      <c r="E23" s="137">
        <v>86</v>
      </c>
      <c r="F23" s="26" t="s">
        <v>177</v>
      </c>
      <c r="G23" s="140">
        <v>9.7461900000000004E-2</v>
      </c>
      <c r="H23" s="140">
        <v>0.1220898</v>
      </c>
      <c r="I23" s="140">
        <v>2.1976170000000002</v>
      </c>
      <c r="J23" s="56">
        <v>1</v>
      </c>
    </row>
    <row r="24" spans="1:10" x14ac:dyDescent="0.3">
      <c r="A24" s="136">
        <v>114</v>
      </c>
      <c r="B24" s="136">
        <v>3</v>
      </c>
      <c r="C24" s="26" t="s">
        <v>179</v>
      </c>
      <c r="D24" s="56" t="s">
        <v>176</v>
      </c>
      <c r="E24" s="137">
        <v>2824.9999859999998</v>
      </c>
      <c r="F24" s="26" t="s">
        <v>177</v>
      </c>
      <c r="G24" s="140">
        <v>5.1471847000000004</v>
      </c>
      <c r="H24" s="140">
        <v>64.494065899999995</v>
      </c>
      <c r="I24" s="140">
        <v>193.48219779999999</v>
      </c>
      <c r="J24" s="56">
        <v>0</v>
      </c>
    </row>
    <row r="25" spans="1:10" x14ac:dyDescent="0.3">
      <c r="A25" s="136">
        <v>115</v>
      </c>
      <c r="B25" s="136">
        <v>3</v>
      </c>
      <c r="C25" s="26" t="s">
        <v>179</v>
      </c>
      <c r="D25" s="56" t="s">
        <v>176</v>
      </c>
      <c r="E25" s="137">
        <v>974.99995760000002</v>
      </c>
      <c r="F25" s="26" t="s">
        <v>177</v>
      </c>
      <c r="G25" s="140">
        <v>1.8270047</v>
      </c>
      <c r="H25" s="140">
        <v>22.645883300000001</v>
      </c>
      <c r="I25" s="140">
        <v>67.937649899999997</v>
      </c>
      <c r="J25" s="56">
        <v>1</v>
      </c>
    </row>
    <row r="26" spans="1:10" x14ac:dyDescent="0.3">
      <c r="A26" s="136">
        <v>116</v>
      </c>
      <c r="B26" s="136">
        <v>3</v>
      </c>
      <c r="C26" s="26" t="s">
        <v>179</v>
      </c>
      <c r="D26" s="56" t="s">
        <v>176</v>
      </c>
      <c r="E26" s="137">
        <v>1321.9114939000001</v>
      </c>
      <c r="F26" s="26" t="s">
        <v>177</v>
      </c>
      <c r="G26" s="140">
        <v>0.5562629</v>
      </c>
      <c r="H26" s="140">
        <v>6.1837289999999996</v>
      </c>
      <c r="I26" s="140">
        <v>18.5511871</v>
      </c>
      <c r="J26" s="56">
        <v>0</v>
      </c>
    </row>
    <row r="27" spans="1:10" x14ac:dyDescent="0.3">
      <c r="A27" s="136">
        <v>117</v>
      </c>
      <c r="B27" s="136">
        <v>3</v>
      </c>
      <c r="C27" s="26" t="s">
        <v>179</v>
      </c>
      <c r="D27" s="56" t="s">
        <v>176</v>
      </c>
      <c r="E27" s="137">
        <v>1214.9999336000001</v>
      </c>
      <c r="F27" s="26" t="s">
        <v>177</v>
      </c>
      <c r="G27" s="140">
        <v>2.2289591</v>
      </c>
      <c r="H27" s="140">
        <v>27.846529799999999</v>
      </c>
      <c r="I27" s="140">
        <v>83.539589399999997</v>
      </c>
      <c r="J27" s="56">
        <v>1</v>
      </c>
    </row>
    <row r="28" spans="1:10" x14ac:dyDescent="0.3">
      <c r="A28" s="136">
        <v>118</v>
      </c>
      <c r="B28" s="136">
        <v>3</v>
      </c>
      <c r="C28" s="26" t="s">
        <v>179</v>
      </c>
      <c r="D28" s="56" t="s">
        <v>176</v>
      </c>
      <c r="E28" s="137">
        <v>984.9995414</v>
      </c>
      <c r="F28" s="26" t="s">
        <v>177</v>
      </c>
      <c r="G28" s="140">
        <v>2.1269794000000002</v>
      </c>
      <c r="H28" s="140">
        <v>26.6111814</v>
      </c>
      <c r="I28" s="140">
        <v>79.833544200000006</v>
      </c>
      <c r="J28" s="56">
        <v>0</v>
      </c>
    </row>
    <row r="29" spans="1:10" x14ac:dyDescent="0.3">
      <c r="A29" s="136">
        <v>119</v>
      </c>
      <c r="B29" s="136">
        <v>3</v>
      </c>
      <c r="C29" s="26" t="s">
        <v>179</v>
      </c>
      <c r="D29" s="56" t="s">
        <v>176</v>
      </c>
      <c r="E29" s="137">
        <v>982.08714950000001</v>
      </c>
      <c r="F29" s="26" t="s">
        <v>177</v>
      </c>
      <c r="G29" s="140">
        <v>0.30871989999999999</v>
      </c>
      <c r="H29" s="140">
        <v>3.2138311000000002</v>
      </c>
      <c r="I29" s="140">
        <v>9.6414933999999999</v>
      </c>
      <c r="J29" s="56">
        <v>1</v>
      </c>
    </row>
    <row r="30" spans="1:10" x14ac:dyDescent="0.3">
      <c r="A30" s="136">
        <v>120</v>
      </c>
      <c r="B30" s="136">
        <v>3</v>
      </c>
      <c r="C30" s="26" t="s">
        <v>179</v>
      </c>
      <c r="D30" s="56" t="s">
        <v>176</v>
      </c>
      <c r="E30" s="137">
        <v>973.06929849999995</v>
      </c>
      <c r="F30" s="26" t="s">
        <v>177</v>
      </c>
      <c r="G30" s="140">
        <v>0.30588470000000001</v>
      </c>
      <c r="H30" s="140">
        <v>3.1838161</v>
      </c>
      <c r="I30" s="140">
        <v>9.5514483999999999</v>
      </c>
      <c r="J30" s="56">
        <v>0</v>
      </c>
    </row>
    <row r="31" spans="1:10" x14ac:dyDescent="0.3">
      <c r="A31" s="136">
        <v>121</v>
      </c>
      <c r="B31" s="136">
        <v>3</v>
      </c>
      <c r="C31" s="26" t="s">
        <v>179</v>
      </c>
      <c r="D31" s="56" t="s">
        <v>176</v>
      </c>
      <c r="E31" s="137">
        <v>285.00000139999997</v>
      </c>
      <c r="F31" s="26" t="s">
        <v>177</v>
      </c>
      <c r="G31" s="140">
        <v>0.54893840000000005</v>
      </c>
      <c r="H31" s="140">
        <v>6.6705142000000004</v>
      </c>
      <c r="I31" s="140">
        <v>20.011542599999999</v>
      </c>
      <c r="J31" s="56">
        <v>1</v>
      </c>
    </row>
    <row r="32" spans="1:10" x14ac:dyDescent="0.3">
      <c r="A32" s="136">
        <v>122</v>
      </c>
      <c r="B32" s="136">
        <v>3</v>
      </c>
      <c r="C32" s="26" t="s">
        <v>179</v>
      </c>
      <c r="D32" s="56" t="s">
        <v>176</v>
      </c>
      <c r="E32" s="137">
        <v>54.999609200000002</v>
      </c>
      <c r="F32" s="26" t="s">
        <v>177</v>
      </c>
      <c r="G32" s="140">
        <v>9.7077399999999994E-2</v>
      </c>
      <c r="H32" s="140">
        <v>1.0346394999999999</v>
      </c>
      <c r="I32" s="140">
        <v>3.1039184</v>
      </c>
      <c r="J32" s="56">
        <v>0</v>
      </c>
    </row>
    <row r="33" spans="1:10" x14ac:dyDescent="0.3">
      <c r="A33" s="136">
        <v>123</v>
      </c>
      <c r="B33" s="136">
        <v>3</v>
      </c>
      <c r="C33" s="26" t="s">
        <v>179</v>
      </c>
      <c r="D33" s="56" t="s">
        <v>176</v>
      </c>
      <c r="E33" s="137">
        <v>170</v>
      </c>
      <c r="F33" s="26" t="s">
        <v>177</v>
      </c>
      <c r="G33" s="140">
        <v>7.5535099999999994E-2</v>
      </c>
      <c r="H33" s="140">
        <v>0.77487090000000003</v>
      </c>
      <c r="I33" s="140">
        <v>2.3246126999999999</v>
      </c>
      <c r="J33" s="56">
        <v>1</v>
      </c>
    </row>
    <row r="34" spans="1:10" x14ac:dyDescent="0.3">
      <c r="A34" s="136">
        <v>124</v>
      </c>
      <c r="B34" s="136">
        <v>3</v>
      </c>
      <c r="C34" s="26" t="s">
        <v>179</v>
      </c>
      <c r="D34" s="56" t="s">
        <v>176</v>
      </c>
      <c r="E34" s="137">
        <v>170</v>
      </c>
      <c r="F34" s="26" t="s">
        <v>177</v>
      </c>
      <c r="G34" s="140">
        <v>0.14033509999999999</v>
      </c>
      <c r="H34" s="140">
        <v>1.5755709</v>
      </c>
      <c r="I34" s="140">
        <v>4.7267127000000002</v>
      </c>
      <c r="J34" s="56">
        <v>0</v>
      </c>
    </row>
    <row r="35" spans="1:10" x14ac:dyDescent="0.3">
      <c r="A35" s="136">
        <v>125</v>
      </c>
      <c r="B35" s="136">
        <v>3</v>
      </c>
      <c r="C35" s="26" t="s">
        <v>179</v>
      </c>
      <c r="D35" s="56" t="s">
        <v>176</v>
      </c>
      <c r="E35" s="137">
        <v>44.999606100000001</v>
      </c>
      <c r="F35" s="26" t="s">
        <v>177</v>
      </c>
      <c r="G35" s="140">
        <v>5.87996E-2</v>
      </c>
      <c r="H35" s="140">
        <v>0.60051969999999999</v>
      </c>
      <c r="I35" s="140">
        <v>1.8015589999999999</v>
      </c>
      <c r="J35" s="56">
        <v>1</v>
      </c>
    </row>
    <row r="36" spans="1:10" x14ac:dyDescent="0.3">
      <c r="A36" s="136">
        <v>126</v>
      </c>
      <c r="B36" s="136">
        <v>3</v>
      </c>
      <c r="C36" s="26" t="s">
        <v>179</v>
      </c>
      <c r="D36" s="56" t="s">
        <v>176</v>
      </c>
      <c r="E36" s="137">
        <v>170</v>
      </c>
      <c r="F36" s="26" t="s">
        <v>177</v>
      </c>
      <c r="G36" s="140">
        <v>0.108005</v>
      </c>
      <c r="H36" s="140">
        <v>1.1695173999999999</v>
      </c>
      <c r="I36" s="140">
        <v>3.5085522</v>
      </c>
      <c r="J36" s="56">
        <v>0</v>
      </c>
    </row>
    <row r="37" spans="1:10" x14ac:dyDescent="0.3">
      <c r="A37" s="136">
        <v>127</v>
      </c>
      <c r="B37" s="136">
        <v>3</v>
      </c>
      <c r="C37" s="26" t="s">
        <v>179</v>
      </c>
      <c r="D37" s="56" t="s">
        <v>176</v>
      </c>
      <c r="E37" s="137">
        <v>120</v>
      </c>
      <c r="F37" s="26" t="s">
        <v>177</v>
      </c>
      <c r="G37" s="140">
        <v>0.101405</v>
      </c>
      <c r="H37" s="140">
        <v>1.0988674</v>
      </c>
      <c r="I37" s="140">
        <v>3.2966022000000001</v>
      </c>
      <c r="J37" s="56">
        <v>1</v>
      </c>
    </row>
    <row r="38" spans="1:10" x14ac:dyDescent="0.3">
      <c r="A38" s="136">
        <v>128</v>
      </c>
      <c r="B38" s="136">
        <v>3</v>
      </c>
      <c r="C38" s="26" t="s">
        <v>179</v>
      </c>
      <c r="D38" s="56" t="s">
        <v>176</v>
      </c>
      <c r="E38" s="137">
        <v>120</v>
      </c>
      <c r="F38" s="26" t="s">
        <v>177</v>
      </c>
      <c r="G38" s="140">
        <v>0.3084075</v>
      </c>
      <c r="H38" s="140">
        <v>3.5794014000000001</v>
      </c>
      <c r="I38" s="140">
        <v>10.7382043</v>
      </c>
      <c r="J38" s="56">
        <v>0</v>
      </c>
    </row>
    <row r="39" spans="1:10" x14ac:dyDescent="0.3">
      <c r="A39" s="136">
        <v>129</v>
      </c>
      <c r="B39" s="136">
        <v>6</v>
      </c>
      <c r="C39" s="26" t="s">
        <v>179</v>
      </c>
      <c r="D39" s="56" t="s">
        <v>176</v>
      </c>
      <c r="E39" s="137">
        <v>30</v>
      </c>
      <c r="F39" s="26" t="s">
        <v>177</v>
      </c>
      <c r="G39" s="140">
        <v>4.47426E-2</v>
      </c>
      <c r="H39" s="140">
        <v>0.19821250000000001</v>
      </c>
      <c r="I39" s="140">
        <v>1.1892750000000001</v>
      </c>
      <c r="J39" s="56">
        <v>1</v>
      </c>
    </row>
    <row r="40" spans="1:10" x14ac:dyDescent="0.3">
      <c r="A40" s="136">
        <v>130</v>
      </c>
      <c r="B40" s="136">
        <v>12</v>
      </c>
      <c r="C40" s="26" t="s">
        <v>185</v>
      </c>
      <c r="D40" s="56" t="s">
        <v>176</v>
      </c>
      <c r="E40" s="137">
        <v>35</v>
      </c>
      <c r="F40" s="26" t="s">
        <v>177</v>
      </c>
      <c r="G40" s="140">
        <v>2.70373E-2</v>
      </c>
      <c r="H40" s="140">
        <v>2.2646699999999999E-2</v>
      </c>
      <c r="I40" s="140">
        <v>0.2717601</v>
      </c>
      <c r="J40" s="56">
        <v>0</v>
      </c>
    </row>
    <row r="41" spans="1:10" x14ac:dyDescent="0.3">
      <c r="A41" s="136">
        <v>131</v>
      </c>
      <c r="B41" s="136">
        <v>9</v>
      </c>
      <c r="C41" s="26" t="s">
        <v>180</v>
      </c>
      <c r="D41" s="56" t="s">
        <v>176</v>
      </c>
      <c r="E41" s="137">
        <v>80</v>
      </c>
      <c r="F41" s="26" t="s">
        <v>177</v>
      </c>
      <c r="G41" s="140">
        <v>0.12814719999999999</v>
      </c>
      <c r="H41" s="140">
        <v>0.24929689999999999</v>
      </c>
      <c r="I41" s="140">
        <v>2.2436720999999999</v>
      </c>
      <c r="J41" s="56">
        <v>1</v>
      </c>
    </row>
    <row r="42" spans="1:10" x14ac:dyDescent="0.3">
      <c r="A42" s="136">
        <v>132</v>
      </c>
      <c r="B42" s="136">
        <v>3</v>
      </c>
      <c r="C42" s="26" t="s">
        <v>180</v>
      </c>
      <c r="D42" s="56" t="s">
        <v>176</v>
      </c>
      <c r="E42" s="137">
        <v>68</v>
      </c>
      <c r="F42" s="26" t="s">
        <v>177</v>
      </c>
      <c r="G42" s="140">
        <v>3.1637800000000001E-2</v>
      </c>
      <c r="H42" s="140">
        <v>0.18149199999999999</v>
      </c>
      <c r="I42" s="140">
        <v>0.54447599999999996</v>
      </c>
      <c r="J42" s="56">
        <v>0</v>
      </c>
    </row>
    <row r="43" spans="1:10" x14ac:dyDescent="0.3">
      <c r="A43" s="136">
        <v>133</v>
      </c>
      <c r="B43" s="136">
        <v>3</v>
      </c>
      <c r="C43" s="26" t="s">
        <v>188</v>
      </c>
      <c r="D43" s="56" t="s">
        <v>176</v>
      </c>
      <c r="E43" s="137">
        <v>60</v>
      </c>
      <c r="F43" s="26" t="s">
        <v>177</v>
      </c>
      <c r="G43" s="140">
        <v>0.1572289</v>
      </c>
      <c r="H43" s="140">
        <v>1.4034188999999999</v>
      </c>
      <c r="I43" s="140">
        <v>4.2102567000000004</v>
      </c>
      <c r="J43" s="56">
        <v>1</v>
      </c>
    </row>
    <row r="44" spans="1:10" x14ac:dyDescent="0.3">
      <c r="A44" s="136">
        <v>134</v>
      </c>
      <c r="B44" s="136">
        <v>3</v>
      </c>
      <c r="C44" s="26" t="s">
        <v>188</v>
      </c>
      <c r="D44" s="56" t="s">
        <v>176</v>
      </c>
      <c r="E44" s="137">
        <v>60</v>
      </c>
      <c r="F44" s="26" t="s">
        <v>177</v>
      </c>
      <c r="G44" s="140">
        <v>0.15456139999999999</v>
      </c>
      <c r="H44" s="140">
        <v>1.3787916</v>
      </c>
      <c r="I44" s="140">
        <v>4.1363747999999996</v>
      </c>
      <c r="J44" s="56">
        <v>0</v>
      </c>
    </row>
    <row r="45" spans="1:10" x14ac:dyDescent="0.3">
      <c r="A45" s="136">
        <v>135</v>
      </c>
      <c r="B45" s="136">
        <v>3</v>
      </c>
      <c r="C45" s="26" t="s">
        <v>188</v>
      </c>
      <c r="D45" s="56" t="s">
        <v>176</v>
      </c>
      <c r="E45" s="137">
        <v>379.54599380000002</v>
      </c>
      <c r="F45" s="26" t="s">
        <v>177</v>
      </c>
      <c r="G45" s="140">
        <v>0.14821409999999999</v>
      </c>
      <c r="H45" s="140">
        <v>1.3207850000000001</v>
      </c>
      <c r="I45" s="140">
        <v>3.9623550999999999</v>
      </c>
      <c r="J45" s="56">
        <v>1</v>
      </c>
    </row>
    <row r="46" spans="1:10" x14ac:dyDescent="0.3">
      <c r="A46" s="136">
        <v>136</v>
      </c>
      <c r="B46" s="136">
        <v>3</v>
      </c>
      <c r="C46" s="26" t="s">
        <v>188</v>
      </c>
      <c r="D46" s="56" t="s">
        <v>176</v>
      </c>
      <c r="E46" s="137">
        <v>377.90204219999998</v>
      </c>
      <c r="F46" s="26" t="s">
        <v>177</v>
      </c>
      <c r="G46" s="140">
        <v>0.14819209999999999</v>
      </c>
      <c r="H46" s="140">
        <v>1.3207728999999999</v>
      </c>
      <c r="I46" s="140">
        <v>3.9623186000000001</v>
      </c>
      <c r="J46" s="56">
        <v>0</v>
      </c>
    </row>
    <row r="47" spans="1:10" x14ac:dyDescent="0.3">
      <c r="A47" s="136">
        <v>137</v>
      </c>
      <c r="B47" s="136">
        <v>3</v>
      </c>
      <c r="C47" s="26" t="s">
        <v>188</v>
      </c>
      <c r="D47" s="56" t="s">
        <v>176</v>
      </c>
      <c r="E47" s="137">
        <v>344.82202430000001</v>
      </c>
      <c r="F47" s="26" t="s">
        <v>177</v>
      </c>
      <c r="G47" s="140">
        <v>0.12834010000000001</v>
      </c>
      <c r="H47" s="140">
        <v>1.1409403</v>
      </c>
      <c r="I47" s="140">
        <v>3.4228208000000002</v>
      </c>
      <c r="J47" s="56">
        <v>1</v>
      </c>
    </row>
    <row r="48" spans="1:10" x14ac:dyDescent="0.3">
      <c r="A48" s="136">
        <v>138</v>
      </c>
      <c r="B48" s="136">
        <v>3</v>
      </c>
      <c r="C48" s="26" t="s">
        <v>188</v>
      </c>
      <c r="D48" s="56" t="s">
        <v>176</v>
      </c>
      <c r="E48" s="137">
        <v>60</v>
      </c>
      <c r="F48" s="26" t="s">
        <v>177</v>
      </c>
      <c r="G48" s="140">
        <v>0.1215608</v>
      </c>
      <c r="H48" s="140">
        <v>1.0766458999999999</v>
      </c>
      <c r="I48" s="140">
        <v>3.2299376</v>
      </c>
      <c r="J48" s="56">
        <v>0</v>
      </c>
    </row>
    <row r="49" spans="1:10" x14ac:dyDescent="0.3">
      <c r="A49" s="136">
        <v>139</v>
      </c>
      <c r="B49" s="136">
        <v>3</v>
      </c>
      <c r="C49" s="26" t="s">
        <v>188</v>
      </c>
      <c r="D49" s="56" t="s">
        <v>176</v>
      </c>
      <c r="E49" s="137">
        <v>297.68589100000003</v>
      </c>
      <c r="F49" s="26" t="s">
        <v>177</v>
      </c>
      <c r="G49" s="140">
        <v>0.10898140000000001</v>
      </c>
      <c r="H49" s="140">
        <v>0.96211760000000002</v>
      </c>
      <c r="I49" s="140">
        <v>2.8863527000000002</v>
      </c>
      <c r="J49" s="56">
        <v>1</v>
      </c>
    </row>
    <row r="50" spans="1:10" x14ac:dyDescent="0.3">
      <c r="A50" s="136">
        <v>140</v>
      </c>
      <c r="B50" s="136">
        <v>3</v>
      </c>
      <c r="C50" s="26" t="s">
        <v>188</v>
      </c>
      <c r="D50" s="56" t="s">
        <v>176</v>
      </c>
      <c r="E50" s="137">
        <v>60</v>
      </c>
      <c r="F50" s="26" t="s">
        <v>177</v>
      </c>
      <c r="G50" s="140">
        <v>0.1158035</v>
      </c>
      <c r="H50" s="140">
        <v>1.0236938</v>
      </c>
      <c r="I50" s="140">
        <v>3.0710814000000002</v>
      </c>
      <c r="J50" s="56">
        <v>0</v>
      </c>
    </row>
    <row r="51" spans="1:10" x14ac:dyDescent="0.3">
      <c r="A51" s="136">
        <v>141</v>
      </c>
      <c r="B51" s="136">
        <v>3</v>
      </c>
      <c r="C51" s="26" t="s">
        <v>188</v>
      </c>
      <c r="D51" s="56" t="s">
        <v>176</v>
      </c>
      <c r="E51" s="137">
        <v>276.03022750000002</v>
      </c>
      <c r="F51" s="26" t="s">
        <v>177</v>
      </c>
      <c r="G51" s="140">
        <v>0.1125265</v>
      </c>
      <c r="H51" s="140">
        <v>0.99360079999999995</v>
      </c>
      <c r="I51" s="140">
        <v>2.9808024</v>
      </c>
      <c r="J51" s="56">
        <v>1</v>
      </c>
    </row>
    <row r="52" spans="1:10" x14ac:dyDescent="0.3">
      <c r="A52" s="136">
        <v>142</v>
      </c>
      <c r="B52" s="136">
        <v>3</v>
      </c>
      <c r="C52" s="26" t="s">
        <v>188</v>
      </c>
      <c r="D52" s="56" t="s">
        <v>176</v>
      </c>
      <c r="E52" s="137">
        <v>257.79166550000002</v>
      </c>
      <c r="F52" s="26" t="s">
        <v>177</v>
      </c>
      <c r="G52" s="140">
        <v>0.1057012</v>
      </c>
      <c r="H52" s="140">
        <v>0.93081440000000004</v>
      </c>
      <c r="I52" s="140">
        <v>2.7924430999999998</v>
      </c>
      <c r="J52" s="56">
        <v>0</v>
      </c>
    </row>
    <row r="53" spans="1:10" x14ac:dyDescent="0.3">
      <c r="A53" s="136">
        <v>143</v>
      </c>
      <c r="B53" s="136">
        <v>3</v>
      </c>
      <c r="C53" s="26" t="s">
        <v>188</v>
      </c>
      <c r="D53" s="56" t="s">
        <v>176</v>
      </c>
      <c r="E53" s="137">
        <v>60</v>
      </c>
      <c r="F53" s="26" t="s">
        <v>177</v>
      </c>
      <c r="G53" s="140">
        <v>8.9034000000000002E-2</v>
      </c>
      <c r="H53" s="140">
        <v>0.77777839999999998</v>
      </c>
      <c r="I53" s="140">
        <v>2.3333352000000001</v>
      </c>
      <c r="J53" s="56">
        <v>1</v>
      </c>
    </row>
    <row r="54" spans="1:10" x14ac:dyDescent="0.3">
      <c r="A54" s="136">
        <v>144</v>
      </c>
      <c r="B54" s="136">
        <v>3</v>
      </c>
      <c r="C54" s="26" t="s">
        <v>188</v>
      </c>
      <c r="D54" s="56" t="s">
        <v>176</v>
      </c>
      <c r="E54" s="137">
        <v>60</v>
      </c>
      <c r="F54" s="26" t="s">
        <v>177</v>
      </c>
      <c r="G54" s="140">
        <v>7.3585100000000001E-2</v>
      </c>
      <c r="H54" s="140">
        <v>0.63510319999999998</v>
      </c>
      <c r="I54" s="140">
        <v>1.9053097000000001</v>
      </c>
      <c r="J54" s="56">
        <v>0</v>
      </c>
    </row>
    <row r="55" spans="1:10" x14ac:dyDescent="0.3">
      <c r="A55" s="136">
        <v>145</v>
      </c>
      <c r="B55" s="136">
        <v>3</v>
      </c>
      <c r="C55" s="26" t="s">
        <v>188</v>
      </c>
      <c r="D55" s="56" t="s">
        <v>176</v>
      </c>
      <c r="E55" s="137">
        <v>200</v>
      </c>
      <c r="F55" s="26" t="s">
        <v>177</v>
      </c>
      <c r="G55" s="140">
        <v>8.4603200000000003E-2</v>
      </c>
      <c r="H55" s="140">
        <v>0.73768259999999997</v>
      </c>
      <c r="I55" s="140">
        <v>2.2130478999999998</v>
      </c>
      <c r="J55" s="56">
        <v>1</v>
      </c>
    </row>
    <row r="56" spans="1:10" x14ac:dyDescent="0.3">
      <c r="A56" s="136">
        <v>146</v>
      </c>
      <c r="B56" s="136">
        <v>30</v>
      </c>
      <c r="C56" s="26" t="s">
        <v>188</v>
      </c>
      <c r="D56" s="56" t="s">
        <v>176</v>
      </c>
      <c r="E56" s="137">
        <v>190</v>
      </c>
      <c r="F56" s="26" t="s">
        <v>177</v>
      </c>
      <c r="G56" s="140">
        <v>0.80104779999999998</v>
      </c>
      <c r="H56" s="140">
        <v>0.70186809999999999</v>
      </c>
      <c r="I56" s="140">
        <v>21.056043800000001</v>
      </c>
      <c r="J56" s="56">
        <v>0</v>
      </c>
    </row>
    <row r="57" spans="1:10" x14ac:dyDescent="0.3">
      <c r="A57" s="136">
        <v>147</v>
      </c>
      <c r="B57" s="136">
        <v>3</v>
      </c>
      <c r="C57" s="26" t="s">
        <v>188</v>
      </c>
      <c r="D57" s="56" t="s">
        <v>176</v>
      </c>
      <c r="E57" s="137">
        <v>123.5750013</v>
      </c>
      <c r="F57" s="26" t="s">
        <v>177</v>
      </c>
      <c r="G57" s="140">
        <v>4.4009300000000001E-2</v>
      </c>
      <c r="H57" s="140">
        <v>0.36071760000000003</v>
      </c>
      <c r="I57" s="140">
        <v>1.0821527</v>
      </c>
      <c r="J57" s="56">
        <v>1</v>
      </c>
    </row>
    <row r="58" spans="1:10" x14ac:dyDescent="0.3">
      <c r="A58" s="136">
        <v>148</v>
      </c>
      <c r="B58" s="136">
        <v>3</v>
      </c>
      <c r="C58" s="26" t="s">
        <v>188</v>
      </c>
      <c r="D58" s="56" t="s">
        <v>176</v>
      </c>
      <c r="E58" s="137">
        <v>120.0000007</v>
      </c>
      <c r="F58" s="26" t="s">
        <v>177</v>
      </c>
      <c r="G58" s="140">
        <v>4.0138300000000002E-2</v>
      </c>
      <c r="H58" s="140">
        <v>0.31845770000000001</v>
      </c>
      <c r="I58" s="140">
        <v>0.95537320000000003</v>
      </c>
      <c r="J58" s="56">
        <v>0</v>
      </c>
    </row>
    <row r="59" spans="1:10" x14ac:dyDescent="0.3">
      <c r="A59" s="136">
        <v>149</v>
      </c>
      <c r="B59" s="136">
        <v>6</v>
      </c>
      <c r="C59" s="26" t="s">
        <v>188</v>
      </c>
      <c r="D59" s="56" t="s">
        <v>176</v>
      </c>
      <c r="E59" s="137">
        <v>120</v>
      </c>
      <c r="F59" s="26" t="s">
        <v>177</v>
      </c>
      <c r="G59" s="140">
        <v>8.7662900000000002E-2</v>
      </c>
      <c r="H59" s="140">
        <v>0.34984159999999997</v>
      </c>
      <c r="I59" s="140">
        <v>2.0990494000000002</v>
      </c>
      <c r="J59" s="56">
        <v>1</v>
      </c>
    </row>
    <row r="60" spans="1:10" x14ac:dyDescent="0.3">
      <c r="A60" s="136">
        <v>150</v>
      </c>
      <c r="B60" s="136">
        <v>3</v>
      </c>
      <c r="C60" s="26" t="s">
        <v>188</v>
      </c>
      <c r="D60" s="56" t="s">
        <v>176</v>
      </c>
      <c r="E60" s="137">
        <v>119.9999036</v>
      </c>
      <c r="F60" s="26" t="s">
        <v>177</v>
      </c>
      <c r="G60" s="140">
        <v>3.8066999999999997E-2</v>
      </c>
      <c r="H60" s="140">
        <v>0.29313329999999999</v>
      </c>
      <c r="I60" s="140">
        <v>0.87939990000000001</v>
      </c>
      <c r="J60" s="56">
        <v>0</v>
      </c>
    </row>
    <row r="61" spans="1:10" x14ac:dyDescent="0.3">
      <c r="A61" s="136">
        <v>151</v>
      </c>
      <c r="B61" s="136">
        <v>3</v>
      </c>
      <c r="C61" s="26" t="s">
        <v>188</v>
      </c>
      <c r="D61" s="56" t="s">
        <v>176</v>
      </c>
      <c r="E61" s="137">
        <v>119.9999036</v>
      </c>
      <c r="F61" s="26" t="s">
        <v>177</v>
      </c>
      <c r="G61" s="140">
        <v>5.1008299999999999E-2</v>
      </c>
      <c r="H61" s="140">
        <v>0.42881330000000001</v>
      </c>
      <c r="I61" s="140">
        <v>1.2864397999999999</v>
      </c>
      <c r="J61" s="56">
        <v>1</v>
      </c>
    </row>
    <row r="62" spans="1:10" x14ac:dyDescent="0.3">
      <c r="A62" s="136">
        <v>152</v>
      </c>
      <c r="B62" s="136">
        <v>3</v>
      </c>
      <c r="C62" s="26" t="s">
        <v>188</v>
      </c>
      <c r="D62" s="56" t="s">
        <v>176</v>
      </c>
      <c r="E62" s="137">
        <v>86.153760300000002</v>
      </c>
      <c r="F62" s="26" t="s">
        <v>177</v>
      </c>
      <c r="G62" s="140">
        <v>5.4413099999999999E-2</v>
      </c>
      <c r="H62" s="140">
        <v>0.45652039999999999</v>
      </c>
      <c r="I62" s="140">
        <v>1.3695613</v>
      </c>
      <c r="J62" s="56">
        <v>0</v>
      </c>
    </row>
    <row r="63" spans="1:10" x14ac:dyDescent="0.3">
      <c r="A63" s="136">
        <v>153</v>
      </c>
      <c r="B63" s="136">
        <v>3</v>
      </c>
      <c r="C63" s="26" t="s">
        <v>188</v>
      </c>
      <c r="D63" s="56" t="s">
        <v>176</v>
      </c>
      <c r="E63" s="137">
        <v>111.21295430000001</v>
      </c>
      <c r="F63" s="26" t="s">
        <v>177</v>
      </c>
      <c r="G63" s="140">
        <v>7.5401599999999999E-2</v>
      </c>
      <c r="H63" s="140">
        <v>0.66317199999999998</v>
      </c>
      <c r="I63" s="140">
        <v>1.9895160000000001</v>
      </c>
      <c r="J63" s="56">
        <v>1</v>
      </c>
    </row>
    <row r="64" spans="1:10" x14ac:dyDescent="0.3">
      <c r="A64" s="136">
        <v>154</v>
      </c>
      <c r="B64" s="136">
        <v>3</v>
      </c>
      <c r="C64" s="26" t="s">
        <v>188</v>
      </c>
      <c r="D64" s="56" t="s">
        <v>176</v>
      </c>
      <c r="E64" s="137">
        <v>99.970923900000003</v>
      </c>
      <c r="F64" s="26" t="s">
        <v>177</v>
      </c>
      <c r="G64" s="140">
        <v>4.98006E-2</v>
      </c>
      <c r="H64" s="140">
        <v>0.40723939999999997</v>
      </c>
      <c r="I64" s="140">
        <v>1.2217183</v>
      </c>
      <c r="J64" s="56">
        <v>0</v>
      </c>
    </row>
    <row r="65" spans="1:10" x14ac:dyDescent="0.3">
      <c r="A65" s="136">
        <v>155</v>
      </c>
      <c r="B65" s="136">
        <v>6</v>
      </c>
      <c r="C65" s="26" t="s">
        <v>188</v>
      </c>
      <c r="D65" s="56" t="s">
        <v>176</v>
      </c>
      <c r="E65" s="137">
        <v>110</v>
      </c>
      <c r="F65" s="26" t="s">
        <v>177</v>
      </c>
      <c r="G65" s="140">
        <v>9.51935E-2</v>
      </c>
      <c r="H65" s="140">
        <v>0.38838780000000001</v>
      </c>
      <c r="I65" s="140">
        <v>2.330327</v>
      </c>
      <c r="J65" s="56">
        <v>1</v>
      </c>
    </row>
    <row r="66" spans="1:10" x14ac:dyDescent="0.3">
      <c r="A66" s="136">
        <v>156</v>
      </c>
      <c r="B66" s="136">
        <v>3</v>
      </c>
      <c r="C66" s="26" t="s">
        <v>188</v>
      </c>
      <c r="D66" s="56" t="s">
        <v>176</v>
      </c>
      <c r="E66" s="137">
        <v>71.121208699999997</v>
      </c>
      <c r="F66" s="26" t="s">
        <v>177</v>
      </c>
      <c r="G66" s="140">
        <v>3.6839200000000002E-2</v>
      </c>
      <c r="H66" s="140">
        <v>0.2966818</v>
      </c>
      <c r="I66" s="140">
        <v>0.89004539999999999</v>
      </c>
      <c r="J66" s="56">
        <v>0</v>
      </c>
    </row>
    <row r="67" spans="1:10" x14ac:dyDescent="0.3">
      <c r="A67" s="136">
        <v>157</v>
      </c>
      <c r="B67" s="136">
        <v>3</v>
      </c>
      <c r="C67" s="26" t="s">
        <v>188</v>
      </c>
      <c r="D67" s="56" t="s">
        <v>176</v>
      </c>
      <c r="E67" s="137">
        <v>80.718235500000006</v>
      </c>
      <c r="F67" s="26" t="s">
        <v>177</v>
      </c>
      <c r="G67" s="140">
        <v>2.9497900000000001E-2</v>
      </c>
      <c r="H67" s="140">
        <v>0.23191339999999999</v>
      </c>
      <c r="I67" s="140">
        <v>0.69574009999999997</v>
      </c>
      <c r="J67" s="56">
        <v>1</v>
      </c>
    </row>
    <row r="68" spans="1:10" x14ac:dyDescent="0.3">
      <c r="A68" s="136">
        <v>158</v>
      </c>
      <c r="B68" s="136">
        <v>3</v>
      </c>
      <c r="C68" s="26" t="s">
        <v>188</v>
      </c>
      <c r="D68" s="56" t="s">
        <v>176</v>
      </c>
      <c r="E68" s="137">
        <v>65.000002899999998</v>
      </c>
      <c r="F68" s="26" t="s">
        <v>177</v>
      </c>
      <c r="G68" s="140">
        <v>2.5415900000000002E-2</v>
      </c>
      <c r="H68" s="140">
        <v>0.1939254</v>
      </c>
      <c r="I68" s="140">
        <v>0.58177619999999997</v>
      </c>
      <c r="J68" s="56">
        <v>0</v>
      </c>
    </row>
    <row r="69" spans="1:10" x14ac:dyDescent="0.3">
      <c r="A69" s="136">
        <v>159</v>
      </c>
      <c r="B69" s="136">
        <v>3</v>
      </c>
      <c r="C69" s="26" t="s">
        <v>188</v>
      </c>
      <c r="D69" s="56" t="s">
        <v>176</v>
      </c>
      <c r="E69" s="137">
        <v>58.1568015</v>
      </c>
      <c r="F69" s="26" t="s">
        <v>177</v>
      </c>
      <c r="G69" s="140">
        <v>2.10359E-2</v>
      </c>
      <c r="H69" s="140">
        <v>0.1537085</v>
      </c>
      <c r="I69" s="140">
        <v>0.46112560000000002</v>
      </c>
      <c r="J69" s="56">
        <v>1</v>
      </c>
    </row>
    <row r="70" spans="1:10" x14ac:dyDescent="0.3">
      <c r="A70" s="136">
        <v>160</v>
      </c>
      <c r="B70" s="136">
        <v>3</v>
      </c>
      <c r="C70" s="26" t="s">
        <v>188</v>
      </c>
      <c r="D70" s="56" t="s">
        <v>176</v>
      </c>
      <c r="E70" s="137">
        <v>60</v>
      </c>
      <c r="F70" s="26" t="s">
        <v>177</v>
      </c>
      <c r="G70" s="140">
        <v>2.7509700000000002E-2</v>
      </c>
      <c r="H70" s="140">
        <v>0.2150668</v>
      </c>
      <c r="I70" s="140">
        <v>0.64520029999999995</v>
      </c>
      <c r="J70" s="56">
        <v>0</v>
      </c>
    </row>
    <row r="71" spans="1:10" x14ac:dyDescent="0.3">
      <c r="A71" s="136">
        <v>161</v>
      </c>
      <c r="B71" s="136">
        <v>24</v>
      </c>
      <c r="C71" s="26" t="s">
        <v>189</v>
      </c>
      <c r="D71" s="56" t="s">
        <v>176</v>
      </c>
      <c r="E71" s="137">
        <v>930.40337709999994</v>
      </c>
      <c r="F71" s="26" t="s">
        <v>177</v>
      </c>
      <c r="G71" s="140">
        <v>1.123183</v>
      </c>
      <c r="H71" s="140">
        <v>1.4700373</v>
      </c>
      <c r="I71" s="140">
        <v>35.2808961</v>
      </c>
      <c r="J71" s="56">
        <v>1</v>
      </c>
    </row>
    <row r="72" spans="1:10" x14ac:dyDescent="0.3">
      <c r="A72" s="136">
        <v>162</v>
      </c>
      <c r="B72" s="136">
        <v>3</v>
      </c>
      <c r="C72" s="26" t="s">
        <v>186</v>
      </c>
      <c r="D72" s="56" t="s">
        <v>176</v>
      </c>
      <c r="E72" s="137">
        <v>3019.6230823999999</v>
      </c>
      <c r="F72" s="26" t="s">
        <v>182</v>
      </c>
      <c r="G72" s="140">
        <v>1.2538648999999999</v>
      </c>
      <c r="H72" s="140">
        <v>8.0134220999999997</v>
      </c>
      <c r="I72" s="140">
        <v>24.040266299999999</v>
      </c>
      <c r="J72" s="56">
        <v>0</v>
      </c>
    </row>
    <row r="73" spans="1:10" x14ac:dyDescent="0.3">
      <c r="A73" s="136">
        <v>163</v>
      </c>
      <c r="B73" s="136">
        <v>3</v>
      </c>
      <c r="C73" s="26" t="s">
        <v>186</v>
      </c>
      <c r="D73" s="56" t="s">
        <v>176</v>
      </c>
      <c r="E73" s="137">
        <v>1324.1982012000001</v>
      </c>
      <c r="F73" s="26" t="s">
        <v>182</v>
      </c>
      <c r="G73" s="140">
        <v>0.52835509999999997</v>
      </c>
      <c r="H73" s="140">
        <v>3.3767054000000001</v>
      </c>
      <c r="I73" s="140">
        <v>10.1301162</v>
      </c>
      <c r="J73" s="56">
        <v>1</v>
      </c>
    </row>
    <row r="74" spans="1:10" x14ac:dyDescent="0.3">
      <c r="A74" s="136">
        <v>164</v>
      </c>
      <c r="B74" s="136">
        <v>3</v>
      </c>
      <c r="C74" s="26" t="s">
        <v>186</v>
      </c>
      <c r="D74" s="56" t="s">
        <v>176</v>
      </c>
      <c r="E74" s="137">
        <v>913.58805789999997</v>
      </c>
      <c r="F74" s="26" t="s">
        <v>182</v>
      </c>
      <c r="G74" s="140">
        <v>0.36540640000000002</v>
      </c>
      <c r="H74" s="140">
        <v>2.3353039</v>
      </c>
      <c r="I74" s="140">
        <v>7.0059116000000001</v>
      </c>
      <c r="J74" s="56">
        <v>0</v>
      </c>
    </row>
    <row r="75" spans="1:10" x14ac:dyDescent="0.3">
      <c r="A75" s="136">
        <v>165</v>
      </c>
      <c r="B75" s="136">
        <v>3</v>
      </c>
      <c r="C75" s="26" t="s">
        <v>181</v>
      </c>
      <c r="D75" s="56" t="s">
        <v>176</v>
      </c>
      <c r="E75" s="137">
        <v>2380.3350040999999</v>
      </c>
      <c r="F75" s="26" t="s">
        <v>182</v>
      </c>
      <c r="G75" s="140">
        <v>2.1922885000000001</v>
      </c>
      <c r="H75" s="140">
        <v>27.611885999999998</v>
      </c>
      <c r="I75" s="140">
        <v>82.835658100000003</v>
      </c>
      <c r="J75" s="56">
        <v>1</v>
      </c>
    </row>
    <row r="76" spans="1:10" x14ac:dyDescent="0.3">
      <c r="A76" s="136">
        <v>166</v>
      </c>
      <c r="B76" s="136">
        <v>3</v>
      </c>
      <c r="C76" s="26" t="s">
        <v>181</v>
      </c>
      <c r="D76" s="56" t="s">
        <v>176</v>
      </c>
      <c r="E76" s="137">
        <v>2152.7871961000001</v>
      </c>
      <c r="F76" s="26" t="s">
        <v>182</v>
      </c>
      <c r="G76" s="140">
        <v>1.9827170000000001</v>
      </c>
      <c r="H76" s="140">
        <v>24.972331499999999</v>
      </c>
      <c r="I76" s="140">
        <v>74.916994399999993</v>
      </c>
      <c r="J76" s="56">
        <v>0</v>
      </c>
    </row>
    <row r="77" spans="1:10" x14ac:dyDescent="0.3">
      <c r="A77" s="136">
        <v>167</v>
      </c>
      <c r="B77" s="136">
        <v>3</v>
      </c>
      <c r="C77" s="26" t="s">
        <v>181</v>
      </c>
      <c r="D77" s="56" t="s">
        <v>176</v>
      </c>
      <c r="E77" s="137">
        <v>729.50000009999997</v>
      </c>
      <c r="F77" s="26" t="s">
        <v>182</v>
      </c>
      <c r="G77" s="140">
        <v>0.67186950000000001</v>
      </c>
      <c r="H77" s="140">
        <v>8.4621999999999993</v>
      </c>
      <c r="I77" s="140">
        <v>25.386600000000001</v>
      </c>
      <c r="J77" s="56">
        <v>1</v>
      </c>
    </row>
    <row r="78" spans="1:10" ht="15.6" x14ac:dyDescent="0.3">
      <c r="B78" s="179">
        <f>SUBTOTAL(9, B10:B77)</f>
        <v>306</v>
      </c>
      <c r="G78" s="180">
        <f>SUBTOTAL(9, G10:G77)</f>
        <v>50.107089499999994</v>
      </c>
      <c r="I78" s="180">
        <f>SUBTOTAL(9, I10:I77)</f>
        <v>1144.0126831999999</v>
      </c>
    </row>
  </sheetData>
  <mergeCells count="4">
    <mergeCell ref="A1:I4"/>
    <mergeCell ref="A5:I5"/>
    <mergeCell ref="A6:I6"/>
    <mergeCell ref="A7:I7"/>
  </mergeCells>
  <conditionalFormatting sqref="A8:D1048576">
    <cfRule type="expression" dxfId="133" priority="15">
      <formula>$J8=1</formula>
    </cfRule>
  </conditionalFormatting>
  <conditionalFormatting sqref="H9:I9">
    <cfRule type="expression" dxfId="132" priority="19">
      <formula>$N9=1</formula>
    </cfRule>
  </conditionalFormatting>
  <conditionalFormatting sqref="J7">
    <cfRule type="expression" dxfId="131" priority="22">
      <formula>$N7=1</formula>
    </cfRule>
  </conditionalFormatting>
  <conditionalFormatting sqref="J1:X2">
    <cfRule type="expression" dxfId="130" priority="16">
      <formula>$J1=1</formula>
    </cfRule>
  </conditionalFormatting>
  <conditionalFormatting sqref="K3:X7 E8:X8 E9:G9 J9:X9 E10:X1048576">
    <cfRule type="expression" dxfId="129" priority="28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5" width="14.6640625" customWidth="1"/>
    <col min="6" max="7" width="18.6640625" customWidth="1"/>
    <col min="8" max="8" width="20.6640625" customWidth="1"/>
    <col min="9" max="9" width="20" customWidth="1"/>
    <col min="10" max="10" width="0" hidden="1" customWidth="1"/>
  </cols>
  <sheetData>
    <row r="1" spans="1:10" s="81" customFormat="1" ht="39.9" customHeight="1" x14ac:dyDescent="0.5">
      <c r="A1" s="212" t="s">
        <v>203</v>
      </c>
      <c r="B1" s="212"/>
      <c r="C1" s="212"/>
      <c r="D1" s="212"/>
      <c r="E1" s="212"/>
      <c r="F1" s="212"/>
      <c r="G1" s="212"/>
      <c r="H1" s="212"/>
      <c r="I1" s="212"/>
    </row>
    <row r="2" spans="1:10" x14ac:dyDescent="0.3">
      <c r="A2" s="212"/>
      <c r="B2" s="212"/>
      <c r="C2" s="212"/>
      <c r="D2" s="212"/>
      <c r="E2" s="212"/>
      <c r="F2" s="212"/>
      <c r="G2" s="212"/>
      <c r="H2" s="212"/>
      <c r="I2" s="212"/>
    </row>
    <row r="3" spans="1:10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</row>
    <row r="4" spans="1:10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45"/>
    </row>
    <row r="8" spans="1:10" x14ac:dyDescent="0.3">
      <c r="A8" s="17"/>
      <c r="B8" s="12"/>
      <c r="C8" s="13"/>
      <c r="D8" s="15"/>
      <c r="E8" s="14"/>
      <c r="F8" s="15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30" t="s">
        <v>200</v>
      </c>
      <c r="H9" s="64" t="s">
        <v>201</v>
      </c>
      <c r="I9" s="64" t="s">
        <v>202</v>
      </c>
    </row>
    <row r="10" spans="1:10" x14ac:dyDescent="0.3">
      <c r="A10" s="36"/>
      <c r="B10" s="18"/>
      <c r="C10" s="18"/>
      <c r="D10" s="18"/>
      <c r="E10" s="18"/>
      <c r="F10" s="18"/>
      <c r="G10" s="18"/>
      <c r="H10" s="18"/>
      <c r="I10" s="18"/>
    </row>
    <row r="11" spans="1:10" x14ac:dyDescent="0.3">
      <c r="A11" s="214" t="s">
        <v>204</v>
      </c>
      <c r="B11" s="215"/>
      <c r="C11" s="215"/>
      <c r="D11" s="215"/>
      <c r="E11" s="216"/>
      <c r="F11" s="23"/>
      <c r="G11" s="23"/>
      <c r="H11" s="23"/>
      <c r="I11" s="23"/>
    </row>
    <row r="12" spans="1:10" s="57" customFormat="1" x14ac:dyDescent="0.3">
      <c r="A12" s="136">
        <v>112</v>
      </c>
      <c r="B12" s="136">
        <v>6</v>
      </c>
      <c r="C12" s="26" t="s">
        <v>195</v>
      </c>
      <c r="D12" s="56" t="s">
        <v>196</v>
      </c>
      <c r="E12" s="137">
        <v>100</v>
      </c>
      <c r="F12" s="26" t="s">
        <v>197</v>
      </c>
      <c r="G12" s="138">
        <v>6.3600000000000004E-2</v>
      </c>
      <c r="H12" s="138">
        <v>0.156</v>
      </c>
      <c r="I12" s="138">
        <v>0.93600000000000005</v>
      </c>
      <c r="J12" s="57">
        <v>0</v>
      </c>
    </row>
    <row r="13" spans="1:10" s="65" customFormat="1" ht="15.6" x14ac:dyDescent="0.3">
      <c r="A13" s="65" t="s">
        <v>176</v>
      </c>
      <c r="B13" s="163">
        <f>SUBTOTAL(9,B12:B12)</f>
        <v>6</v>
      </c>
      <c r="C13" s="65" t="s">
        <v>176</v>
      </c>
      <c r="D13" s="65" t="s">
        <v>176</v>
      </c>
      <c r="E13" s="163">
        <f>SUMPRODUCT(B12:B12,E12:E12)</f>
        <v>600</v>
      </c>
      <c r="F13" s="65" t="s">
        <v>176</v>
      </c>
      <c r="G13" s="164">
        <f>SUBTOTAL(9,G12:G12)</f>
        <v>6.3600000000000004E-2</v>
      </c>
      <c r="H13" s="65" t="s">
        <v>176</v>
      </c>
      <c r="I13" s="164">
        <f>SUBTOTAL(9,I12:I12)</f>
        <v>0.93600000000000005</v>
      </c>
      <c r="J13" s="65" t="s">
        <v>176</v>
      </c>
    </row>
    <row r="15" spans="1:10" x14ac:dyDescent="0.3">
      <c r="A15" s="214" t="s">
        <v>205</v>
      </c>
      <c r="B15" s="215"/>
      <c r="C15" s="215"/>
      <c r="D15" s="215"/>
      <c r="E15" s="216"/>
      <c r="F15" s="23"/>
      <c r="G15" s="23"/>
      <c r="H15" s="23"/>
      <c r="I15" s="23"/>
    </row>
    <row r="16" spans="1:10" x14ac:dyDescent="0.3">
      <c r="A16" s="136">
        <v>162</v>
      </c>
      <c r="B16" s="136">
        <v>3</v>
      </c>
      <c r="C16" s="26" t="s">
        <v>186</v>
      </c>
      <c r="D16" s="56" t="s">
        <v>176</v>
      </c>
      <c r="E16" s="137">
        <v>3019.6230823999999</v>
      </c>
      <c r="F16" s="26" t="s">
        <v>182</v>
      </c>
      <c r="G16" s="138">
        <v>1.2538648999999999</v>
      </c>
      <c r="H16" s="138">
        <v>8.0134220999999997</v>
      </c>
      <c r="I16" s="138">
        <v>24.040266299999999</v>
      </c>
      <c r="J16" s="57">
        <v>0</v>
      </c>
    </row>
    <row r="17" spans="1:10" x14ac:dyDescent="0.3">
      <c r="A17" s="136">
        <v>163</v>
      </c>
      <c r="B17" s="136">
        <v>3</v>
      </c>
      <c r="C17" s="26" t="s">
        <v>186</v>
      </c>
      <c r="D17" s="56" t="s">
        <v>176</v>
      </c>
      <c r="E17" s="137">
        <v>1324.1982012000001</v>
      </c>
      <c r="F17" s="26" t="s">
        <v>182</v>
      </c>
      <c r="G17" s="138">
        <v>0.52835509999999997</v>
      </c>
      <c r="H17" s="138">
        <v>3.3767054000000001</v>
      </c>
      <c r="I17" s="138">
        <v>10.1301162</v>
      </c>
      <c r="J17" s="57">
        <v>1</v>
      </c>
    </row>
    <row r="18" spans="1:10" x14ac:dyDescent="0.3">
      <c r="A18" s="136">
        <v>164</v>
      </c>
      <c r="B18" s="136">
        <v>3</v>
      </c>
      <c r="C18" s="26" t="s">
        <v>186</v>
      </c>
      <c r="D18" s="56" t="s">
        <v>176</v>
      </c>
      <c r="E18" s="137">
        <v>913.58805789999997</v>
      </c>
      <c r="F18" s="26" t="s">
        <v>182</v>
      </c>
      <c r="G18" s="138">
        <v>0.36540640000000002</v>
      </c>
      <c r="H18" s="138">
        <v>2.3353039</v>
      </c>
      <c r="I18" s="138">
        <v>7.0059116000000001</v>
      </c>
      <c r="J18" s="57">
        <v>0</v>
      </c>
    </row>
    <row r="19" spans="1:10" ht="15.6" x14ac:dyDescent="0.3">
      <c r="A19" s="65" t="s">
        <v>176</v>
      </c>
      <c r="B19" s="163">
        <f>SUBTOTAL(9,B16:B18)</f>
        <v>9</v>
      </c>
      <c r="C19" s="65" t="s">
        <v>176</v>
      </c>
      <c r="D19" s="65" t="s">
        <v>176</v>
      </c>
      <c r="E19" s="163">
        <f>SUMPRODUCT(B16:B18,E16:E18)</f>
        <v>15772.2280245</v>
      </c>
      <c r="F19" s="65" t="s">
        <v>176</v>
      </c>
      <c r="G19" s="164">
        <f>SUBTOTAL(9,G16:G18)</f>
        <v>2.1476264</v>
      </c>
      <c r="H19" s="65" t="s">
        <v>176</v>
      </c>
      <c r="I19" s="164">
        <f>SUBTOTAL(9,I16:I18)</f>
        <v>41.1762941</v>
      </c>
      <c r="J19" s="65" t="s">
        <v>176</v>
      </c>
    </row>
    <row r="21" spans="1:10" x14ac:dyDescent="0.3">
      <c r="A21" s="214" t="s">
        <v>206</v>
      </c>
      <c r="B21" s="215"/>
      <c r="C21" s="215"/>
      <c r="D21" s="215"/>
      <c r="E21" s="216"/>
      <c r="F21" s="23"/>
      <c r="G21" s="23"/>
      <c r="H21" s="23"/>
      <c r="I21" s="23"/>
    </row>
    <row r="22" spans="1:10" x14ac:dyDescent="0.3">
      <c r="A22" s="136">
        <v>165</v>
      </c>
      <c r="B22" s="136">
        <v>3</v>
      </c>
      <c r="C22" s="26" t="s">
        <v>181</v>
      </c>
      <c r="D22" s="56" t="s">
        <v>176</v>
      </c>
      <c r="E22" s="137">
        <v>2380.3350040999999</v>
      </c>
      <c r="F22" s="26" t="s">
        <v>182</v>
      </c>
      <c r="G22" s="138">
        <v>2.1922885000000001</v>
      </c>
      <c r="H22" s="138">
        <v>27.611885999999998</v>
      </c>
      <c r="I22" s="138">
        <v>82.835658100000003</v>
      </c>
      <c r="J22" s="57">
        <v>0</v>
      </c>
    </row>
    <row r="23" spans="1:10" x14ac:dyDescent="0.3">
      <c r="A23" s="136">
        <v>166</v>
      </c>
      <c r="B23" s="136">
        <v>3</v>
      </c>
      <c r="C23" s="26" t="s">
        <v>181</v>
      </c>
      <c r="D23" s="56" t="s">
        <v>176</v>
      </c>
      <c r="E23" s="137">
        <v>2152.7871961000001</v>
      </c>
      <c r="F23" s="26" t="s">
        <v>182</v>
      </c>
      <c r="G23" s="138">
        <v>1.9827170000000001</v>
      </c>
      <c r="H23" s="138">
        <v>24.972331499999999</v>
      </c>
      <c r="I23" s="138">
        <v>74.916994399999993</v>
      </c>
      <c r="J23" s="57">
        <v>1</v>
      </c>
    </row>
    <row r="24" spans="1:10" x14ac:dyDescent="0.3">
      <c r="A24" s="136">
        <v>167</v>
      </c>
      <c r="B24" s="136">
        <v>3</v>
      </c>
      <c r="C24" s="26" t="s">
        <v>181</v>
      </c>
      <c r="D24" s="56" t="s">
        <v>176</v>
      </c>
      <c r="E24" s="137">
        <v>729.50000009999997</v>
      </c>
      <c r="F24" s="26" t="s">
        <v>182</v>
      </c>
      <c r="G24" s="138">
        <v>0.67186950000000001</v>
      </c>
      <c r="H24" s="138">
        <v>8.4621999999999993</v>
      </c>
      <c r="I24" s="138">
        <v>25.386600000000001</v>
      </c>
      <c r="J24" s="57">
        <v>0</v>
      </c>
    </row>
    <row r="25" spans="1:10" ht="15.6" x14ac:dyDescent="0.3">
      <c r="A25" s="65" t="s">
        <v>176</v>
      </c>
      <c r="B25" s="163">
        <f>SUBTOTAL(9,B22:B24)</f>
        <v>9</v>
      </c>
      <c r="C25" s="65" t="s">
        <v>176</v>
      </c>
      <c r="D25" s="65" t="s">
        <v>176</v>
      </c>
      <c r="E25" s="163">
        <f>SUMPRODUCT(B22:B24,E22:E24)</f>
        <v>15787.866600900001</v>
      </c>
      <c r="F25" s="65" t="s">
        <v>176</v>
      </c>
      <c r="G25" s="164">
        <f>SUBTOTAL(9,G22:G24)</f>
        <v>4.8468749999999998</v>
      </c>
      <c r="H25" s="65" t="s">
        <v>176</v>
      </c>
      <c r="I25" s="164">
        <f>SUBTOTAL(9,I22:I24)</f>
        <v>183.1392525</v>
      </c>
      <c r="J25" s="65" t="s">
        <v>176</v>
      </c>
    </row>
    <row r="27" spans="1:10" x14ac:dyDescent="0.3">
      <c r="A27" s="214" t="s">
        <v>207</v>
      </c>
      <c r="B27" s="215"/>
      <c r="C27" s="215"/>
      <c r="D27" s="215"/>
      <c r="E27" s="216"/>
      <c r="F27" s="23"/>
      <c r="G27" s="23"/>
      <c r="H27" s="23"/>
      <c r="I27" s="23"/>
    </row>
    <row r="28" spans="1:10" x14ac:dyDescent="0.3">
      <c r="A28" s="136">
        <v>161</v>
      </c>
      <c r="B28" s="136">
        <v>24</v>
      </c>
      <c r="C28" s="26" t="s">
        <v>189</v>
      </c>
      <c r="D28" s="56" t="s">
        <v>176</v>
      </c>
      <c r="E28" s="137">
        <v>930.40337709999994</v>
      </c>
      <c r="F28" s="26" t="s">
        <v>177</v>
      </c>
      <c r="G28" s="138">
        <v>1.123183</v>
      </c>
      <c r="H28" s="138">
        <v>1.4700373</v>
      </c>
      <c r="I28" s="138">
        <v>35.2808961</v>
      </c>
      <c r="J28" s="57">
        <v>0</v>
      </c>
    </row>
    <row r="29" spans="1:10" ht="15.6" x14ac:dyDescent="0.3">
      <c r="A29" s="65" t="s">
        <v>176</v>
      </c>
      <c r="B29" s="163">
        <f>SUBTOTAL(9,B28:B28)</f>
        <v>24</v>
      </c>
      <c r="C29" s="65" t="s">
        <v>176</v>
      </c>
      <c r="D29" s="65" t="s">
        <v>176</v>
      </c>
      <c r="E29" s="163">
        <f>SUMPRODUCT(B28:B28,E28:E28)</f>
        <v>22329.681050399999</v>
      </c>
      <c r="F29" s="65" t="s">
        <v>176</v>
      </c>
      <c r="G29" s="164">
        <f>SUBTOTAL(9,G28:G28)</f>
        <v>1.123183</v>
      </c>
      <c r="H29" s="65" t="s">
        <v>176</v>
      </c>
      <c r="I29" s="164">
        <f>SUBTOTAL(9,I28:I28)</f>
        <v>35.2808961</v>
      </c>
      <c r="J29" s="65" t="s">
        <v>176</v>
      </c>
    </row>
  </sheetData>
  <mergeCells count="8">
    <mergeCell ref="A15:E15"/>
    <mergeCell ref="A21:E21"/>
    <mergeCell ref="A27:E27"/>
    <mergeCell ref="A1:I4"/>
    <mergeCell ref="A5:I5"/>
    <mergeCell ref="A6:I6"/>
    <mergeCell ref="A7:I7"/>
    <mergeCell ref="A11:E11"/>
  </mergeCells>
  <conditionalFormatting sqref="A1 J1:Y2 E8:Y8 A8:C1048576 J9:Y9 E9:F12 G10:Y12 D13:Y1048576">
    <cfRule type="expression" dxfId="128" priority="30">
      <formula>$J1=1</formula>
    </cfRule>
  </conditionalFormatting>
  <conditionalFormatting sqref="A5:A6">
    <cfRule type="expression" dxfId="127" priority="13">
      <formula>$P7=1</formula>
    </cfRule>
  </conditionalFormatting>
  <conditionalFormatting sqref="A7">
    <cfRule type="expression" dxfId="126" priority="12">
      <formula>$P5=1</formula>
    </cfRule>
  </conditionalFormatting>
  <conditionalFormatting sqref="D8:D12">
    <cfRule type="expression" dxfId="125" priority="15">
      <formula>$J8=1</formula>
    </cfRule>
  </conditionalFormatting>
  <conditionalFormatting sqref="G9:I9">
    <cfRule type="expression" dxfId="124" priority="19">
      <formula>$N9=1</formula>
    </cfRule>
  </conditionalFormatting>
  <conditionalFormatting sqref="J7">
    <cfRule type="expression" dxfId="123" priority="17">
      <formula>$N7=1</formula>
    </cfRule>
  </conditionalFormatting>
  <conditionalFormatting sqref="K3:Y7">
    <cfRule type="expression" dxfId="122" priority="6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3" width="28.6640625" customWidth="1"/>
    <col min="4" max="4" width="14.88671875" customWidth="1"/>
    <col min="5" max="6" width="24.6640625" customWidth="1"/>
    <col min="7" max="7" width="15.6640625" customWidth="1"/>
    <col min="8" max="8" width="28.6640625" customWidth="1"/>
    <col min="9" max="10" width="10.6640625" customWidth="1"/>
    <col min="11" max="11" width="0" hidden="1" customWidth="1"/>
  </cols>
  <sheetData>
    <row r="1" spans="1:11" s="81" customFormat="1" ht="39.9" customHeight="1" x14ac:dyDescent="0.5">
      <c r="A1" s="217" t="s">
        <v>59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1" x14ac:dyDescent="0.3">
      <c r="A2" s="118"/>
      <c r="B2" s="118"/>
      <c r="C2" s="119"/>
      <c r="D2" s="118"/>
      <c r="E2" s="121"/>
      <c r="F2" s="121"/>
      <c r="G2" s="119"/>
      <c r="H2" s="119"/>
      <c r="I2" s="120"/>
      <c r="J2" s="120"/>
    </row>
    <row r="3" spans="1:11" s="52" customFormat="1" ht="15.6" customHeight="1" x14ac:dyDescent="0.3">
      <c r="A3" s="122" t="s">
        <v>208</v>
      </c>
      <c r="B3" s="123" t="s">
        <v>209</v>
      </c>
      <c r="C3" s="124"/>
      <c r="D3" s="125" t="s">
        <v>210</v>
      </c>
      <c r="E3" s="125" t="s">
        <v>211</v>
      </c>
      <c r="F3" s="125"/>
      <c r="G3" s="125"/>
      <c r="H3" s="126"/>
      <c r="I3" s="127"/>
      <c r="J3" s="128"/>
    </row>
    <row r="4" spans="1:11" s="52" customFormat="1" ht="15.6" customHeight="1" x14ac:dyDescent="0.3">
      <c r="A4" s="117" t="s">
        <v>212</v>
      </c>
      <c r="B4" s="43" t="s">
        <v>213</v>
      </c>
      <c r="D4" s="45" t="s">
        <v>214</v>
      </c>
      <c r="E4" s="45" t="s">
        <v>215</v>
      </c>
      <c r="F4" s="45"/>
      <c r="G4" s="45"/>
      <c r="H4" s="6"/>
      <c r="I4" s="7"/>
      <c r="J4" s="8"/>
    </row>
    <row r="5" spans="1:11" s="52" customFormat="1" ht="15.6" customHeight="1" x14ac:dyDescent="0.3">
      <c r="A5" s="117" t="s">
        <v>216</v>
      </c>
      <c r="B5" s="43" t="s">
        <v>217</v>
      </c>
      <c r="D5" s="44" t="s">
        <v>218</v>
      </c>
      <c r="E5" s="45" t="s">
        <v>219</v>
      </c>
      <c r="F5" s="45"/>
      <c r="G5" s="45"/>
      <c r="H5" s="6"/>
      <c r="I5" s="7"/>
      <c r="J5" s="8"/>
    </row>
    <row r="6" spans="1:11" s="52" customFormat="1" ht="15.6" customHeight="1" x14ac:dyDescent="0.3">
      <c r="A6" s="129" t="s">
        <v>220</v>
      </c>
      <c r="B6" s="51" t="s">
        <v>221</v>
      </c>
      <c r="C6" s="50"/>
      <c r="D6" s="51" t="s">
        <v>222</v>
      </c>
      <c r="E6" s="51" t="s">
        <v>223</v>
      </c>
      <c r="F6" s="51"/>
      <c r="G6" s="51"/>
      <c r="H6" s="9"/>
      <c r="I6" s="10"/>
      <c r="J6" s="11"/>
    </row>
    <row r="7" spans="1:11" x14ac:dyDescent="0.3">
      <c r="A7" s="17"/>
      <c r="B7" s="12"/>
      <c r="C7" s="13"/>
      <c r="D7" s="14"/>
      <c r="E7" s="14"/>
      <c r="F7" s="13"/>
      <c r="G7" s="15"/>
      <c r="H7" s="15"/>
      <c r="I7" s="16"/>
      <c r="J7" s="17"/>
    </row>
    <row r="8" spans="1:11" x14ac:dyDescent="0.3">
      <c r="A8" s="30" t="s">
        <v>224</v>
      </c>
      <c r="B8" s="30" t="s">
        <v>225</v>
      </c>
      <c r="C8" s="30" t="s">
        <v>226</v>
      </c>
      <c r="D8" s="30" t="s">
        <v>227</v>
      </c>
      <c r="E8" s="30" t="s">
        <v>228</v>
      </c>
      <c r="F8" s="30" t="s">
        <v>229</v>
      </c>
      <c r="G8" s="30" t="s">
        <v>69</v>
      </c>
      <c r="H8" s="30" t="s">
        <v>226</v>
      </c>
      <c r="I8" s="30" t="s">
        <v>230</v>
      </c>
      <c r="J8" s="30" t="s">
        <v>231</v>
      </c>
    </row>
    <row r="9" spans="1:11" s="57" customFormat="1" ht="20.100000000000001" customHeight="1" x14ac:dyDescent="0.3">
      <c r="A9" s="26" t="s">
        <v>232</v>
      </c>
      <c r="B9" s="136" t="s">
        <v>233</v>
      </c>
      <c r="C9" s="26" t="s">
        <v>234</v>
      </c>
      <c r="D9" s="137" t="s">
        <v>235</v>
      </c>
      <c r="E9" s="26" t="s">
        <v>236</v>
      </c>
      <c r="F9" s="26" t="s">
        <v>237</v>
      </c>
      <c r="G9" s="26" t="s">
        <v>238</v>
      </c>
      <c r="H9" s="56" t="s">
        <v>239</v>
      </c>
      <c r="I9" s="138" t="s">
        <v>240</v>
      </c>
      <c r="J9" s="138" t="s">
        <v>241</v>
      </c>
      <c r="K9" s="57" t="s">
        <v>242</v>
      </c>
    </row>
  </sheetData>
  <autoFilter ref="A8:J9" xr:uid="{00000000-0009-0000-0000-000006000000}"/>
  <mergeCells count="1">
    <mergeCell ref="A1:J1"/>
  </mergeCells>
  <conditionalFormatting sqref="A4:A5">
    <cfRule type="expression" dxfId="121" priority="9">
      <formula>$N4=1</formula>
    </cfRule>
  </conditionalFormatting>
  <conditionalFormatting sqref="A6">
    <cfRule type="expression" dxfId="120" priority="6">
      <formula>$O4=1</formula>
    </cfRule>
  </conditionalFormatting>
  <conditionalFormatting sqref="A1:Z2 A3 G3:Z6 A7:Z1048576">
    <cfRule type="expression" dxfId="119" priority="10">
      <formula>$K1=1</formula>
    </cfRule>
  </conditionalFormatting>
  <conditionalFormatting sqref="B3:B5">
    <cfRule type="expression" dxfId="118" priority="7">
      <formula>$N3=1</formula>
    </cfRule>
  </conditionalFormatting>
  <conditionalFormatting sqref="B6">
    <cfRule type="expression" dxfId="117" priority="5">
      <formula>$O6=1</formula>
    </cfRule>
  </conditionalFormatting>
  <conditionalFormatting sqref="D3:F3 D5:F5">
    <cfRule type="expression" dxfId="116" priority="8">
      <formula>$N3=1</formula>
    </cfRule>
  </conditionalFormatting>
  <conditionalFormatting sqref="D4:F4">
    <cfRule type="expression" dxfId="115" priority="3">
      <formula>$O4=1</formula>
    </cfRule>
  </conditionalFormatting>
  <conditionalFormatting sqref="D6:F6">
    <cfRule type="expression" dxfId="114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zoomScaleNormal="100" workbookViewId="0">
      <selection activeCell="F21" sqref="F21"/>
    </sheetView>
  </sheetViews>
  <sheetFormatPr defaultColWidth="9.109375" defaultRowHeight="14.4" x14ac:dyDescent="0.3"/>
  <cols>
    <col min="1" max="1" width="7.6640625" customWidth="1"/>
    <col min="2" max="9" width="16.6640625" customWidth="1"/>
    <col min="10" max="10" width="28.6640625" customWidth="1"/>
    <col min="11" max="11" width="12.6640625" customWidth="1"/>
  </cols>
  <sheetData>
    <row r="1" spans="1:10" ht="39.9" customHeight="1" x14ac:dyDescent="0.3">
      <c r="A1" s="220" t="s">
        <v>243</v>
      </c>
      <c r="B1" s="221"/>
      <c r="C1" s="221"/>
      <c r="D1" s="221"/>
      <c r="E1" s="221"/>
      <c r="F1" s="221"/>
      <c r="G1" s="221"/>
      <c r="H1" s="221"/>
      <c r="I1" s="221"/>
      <c r="J1" s="222"/>
    </row>
    <row r="4" spans="1:10" ht="21.9" customHeigh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10" ht="21.9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10" ht="21.9" customHeigh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0" ht="21.9" customHeight="1" x14ac:dyDescent="0.3">
      <c r="A7" s="62"/>
      <c r="B7" s="62"/>
      <c r="C7" s="62"/>
      <c r="D7" s="62"/>
      <c r="E7" s="62"/>
      <c r="F7" s="62"/>
      <c r="G7" s="62"/>
      <c r="H7" s="62"/>
      <c r="I7" s="62"/>
    </row>
    <row r="8" spans="1:10" ht="21.9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10" ht="21.9" customHeight="1" x14ac:dyDescent="0.3">
      <c r="A9" s="62"/>
      <c r="B9" s="62"/>
      <c r="C9" s="62"/>
      <c r="D9" s="62"/>
      <c r="E9" s="62"/>
      <c r="F9" s="62"/>
      <c r="G9" s="62"/>
      <c r="H9" s="62"/>
      <c r="I9" s="62"/>
    </row>
    <row r="10" spans="1:10" ht="21.9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</row>
    <row r="11" spans="1:10" ht="21.9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</row>
    <row r="12" spans="1:10" ht="21.9" customHeight="1" x14ac:dyDescent="0.3">
      <c r="A12" s="60"/>
      <c r="B12" s="60"/>
      <c r="C12" s="60"/>
      <c r="D12" s="60"/>
      <c r="E12" s="60"/>
      <c r="F12" s="60"/>
      <c r="G12" s="60"/>
      <c r="H12" s="60"/>
      <c r="I12" s="60"/>
    </row>
    <row r="13" spans="1:10" ht="21.9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</row>
    <row r="14" spans="1:10" ht="21.9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</row>
    <row r="15" spans="1:10" ht="21.9" customHeight="1" x14ac:dyDescent="0.3">
      <c r="A15" s="60"/>
      <c r="B15" s="60"/>
      <c r="C15" s="60"/>
      <c r="D15" s="60"/>
      <c r="E15" s="60"/>
      <c r="F15" s="60"/>
      <c r="G15" s="60"/>
      <c r="H15" s="60"/>
      <c r="I15" s="60"/>
    </row>
    <row r="16" spans="1:10" ht="21.9" customHeight="1" x14ac:dyDescent="0.3">
      <c r="A16" s="60"/>
      <c r="B16" s="60"/>
      <c r="C16" s="60"/>
      <c r="D16" s="60"/>
      <c r="E16" s="60"/>
      <c r="F16" s="60"/>
      <c r="G16" s="60"/>
      <c r="H16" s="60"/>
      <c r="I16" s="60"/>
    </row>
    <row r="17" spans="1:9" ht="21.9" customHeigh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ht="21.9" customHeight="1" x14ac:dyDescent="0.3">
      <c r="A18" s="60"/>
      <c r="B18" s="60"/>
      <c r="C18" s="60"/>
      <c r="D18" s="60"/>
      <c r="E18" s="60"/>
      <c r="F18" s="60"/>
      <c r="G18" s="60"/>
      <c r="H18" s="60"/>
      <c r="I18" s="60"/>
    </row>
    <row r="19" spans="1:9" ht="21.9" customHeight="1" x14ac:dyDescent="0.3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20.100000000000001" customHeight="1" x14ac:dyDescent="0.3"/>
    <row r="21" spans="1:9" ht="20.100000000000001" customHeight="1" x14ac:dyDescent="0.3"/>
    <row r="22" spans="1:9" ht="20.100000000000001" customHeight="1" x14ac:dyDescent="0.3"/>
    <row r="23" spans="1:9" ht="20.100000000000001" customHeight="1" x14ac:dyDescent="0.3"/>
    <row r="24" spans="1:9" ht="20.100000000000001" customHeight="1" x14ac:dyDescent="0.3"/>
    <row r="25" spans="1:9" ht="20.100000000000001" customHeight="1" x14ac:dyDescent="0.3"/>
    <row r="26" spans="1:9" ht="20.100000000000001" customHeight="1" x14ac:dyDescent="0.3"/>
    <row r="27" spans="1:9" ht="20.100000000000001" customHeight="1" x14ac:dyDescent="0.3"/>
    <row r="28" spans="1:9" ht="20.100000000000001" customHeight="1" x14ac:dyDescent="0.3"/>
    <row r="29" spans="1:9" ht="20.100000000000001" customHeight="1" x14ac:dyDescent="0.3"/>
    <row r="30" spans="1:9" ht="20.100000000000001" customHeight="1" x14ac:dyDescent="0.3"/>
    <row r="31" spans="1:9" ht="20.100000000000001" customHeight="1" x14ac:dyDescent="0.3"/>
    <row r="32" spans="1:9" ht="20.100000000000001" customHeight="1" x14ac:dyDescent="0.3"/>
    <row r="33" ht="20.100000000000001" customHeight="1" x14ac:dyDescent="0.3"/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194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27.6640625" customWidth="1"/>
    <col min="5" max="8" width="14.6640625" customWidth="1"/>
    <col min="9" max="10" width="18.6640625" customWidth="1"/>
    <col min="11" max="11" width="19.44140625" customWidth="1"/>
    <col min="12" max="12" width="18.6640625" customWidth="1"/>
    <col min="13" max="13" width="0" hidden="1" customWidth="1"/>
  </cols>
  <sheetData>
    <row r="1" spans="1:13" ht="39.9" customHeight="1" x14ac:dyDescent="0.3">
      <c r="A1" s="223" t="s">
        <v>244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3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3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3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3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 productieset  |  Project:Trap in woning te Nijverdal  |  Onderdeel:Trap met kwarten  |  Getekend:B.T.T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1:13" s="52" customFormat="1" ht="15.6" customHeight="1" x14ac:dyDescent="0.3">
      <c r="A6" s="210" t="str">
        <f>_xlfn.TEXTJOIN("  |  ",TRUE,var!C1&amp;var!D1,var!C2&amp;var!D2,var!C3&amp;var!D3,var!C4&amp;var!D4,var!C5&amp;var!D5)</f>
        <v>Klantorder:2024.05  |  D2D order:B24-0050  |  Deelproject:01  |  Revisie:A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3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3" x14ac:dyDescent="0.3">
      <c r="A8" s="17"/>
      <c r="B8" s="12"/>
      <c r="C8" s="13"/>
      <c r="D8" s="15"/>
      <c r="E8" s="13"/>
      <c r="F8" s="14"/>
      <c r="G8" s="15"/>
      <c r="H8" s="14"/>
      <c r="I8" s="15"/>
      <c r="J8" s="16"/>
      <c r="K8" s="16"/>
      <c r="L8" s="17"/>
    </row>
    <row r="9" spans="1:13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245</v>
      </c>
      <c r="H9" s="30" t="s">
        <v>246</v>
      </c>
      <c r="I9" s="30" t="s">
        <v>168</v>
      </c>
      <c r="J9" s="30" t="s">
        <v>200</v>
      </c>
      <c r="K9" s="64" t="s">
        <v>201</v>
      </c>
      <c r="L9" s="64" t="s">
        <v>202</v>
      </c>
    </row>
    <row r="11" spans="1:13" x14ac:dyDescent="0.3">
      <c r="A11" s="144" t="s">
        <v>247</v>
      </c>
      <c r="B11" s="19"/>
      <c r="C11" s="20"/>
      <c r="D11" s="153"/>
      <c r="E11" s="23"/>
      <c r="F11" s="23"/>
      <c r="G11" s="23"/>
      <c r="H11" s="23"/>
      <c r="I11" s="23"/>
      <c r="J11" s="23"/>
      <c r="K11" s="23"/>
      <c r="L11" s="23"/>
    </row>
    <row r="12" spans="1:13" x14ac:dyDescent="0.3">
      <c r="A12" s="136">
        <v>106</v>
      </c>
      <c r="B12" s="136">
        <v>15</v>
      </c>
      <c r="C12" s="26" t="s">
        <v>192</v>
      </c>
      <c r="D12" s="56" t="s">
        <v>176</v>
      </c>
      <c r="E12" s="137">
        <v>890</v>
      </c>
      <c r="F12" s="137">
        <v>250</v>
      </c>
      <c r="G12" s="137">
        <v>42</v>
      </c>
      <c r="H12" s="137">
        <v>13350</v>
      </c>
      <c r="I12" s="26" t="s">
        <v>193</v>
      </c>
      <c r="J12" s="138">
        <v>8.0396675000000002</v>
      </c>
      <c r="K12" s="138">
        <v>6.3187783</v>
      </c>
      <c r="L12" s="138">
        <v>94.781674499999994</v>
      </c>
      <c r="M12">
        <v>0</v>
      </c>
    </row>
    <row r="13" spans="1:13" ht="15.6" x14ac:dyDescent="0.3">
      <c r="B13" s="179">
        <f>SUBTOTAL(9, B12:B12)</f>
        <v>15</v>
      </c>
      <c r="H13" s="181">
        <f>SUBTOTAL(9, H12:H12)</f>
        <v>13350</v>
      </c>
      <c r="J13" s="182">
        <f>SUBTOTAL(9, J12:J12)</f>
        <v>8.0396675000000002</v>
      </c>
      <c r="L13" s="182">
        <f>SUBTOTAL(9, L12:L12)</f>
        <v>94.781674499999994</v>
      </c>
    </row>
    <row r="15" spans="1:13" x14ac:dyDescent="0.3">
      <c r="A15" s="144" t="s">
        <v>248</v>
      </c>
      <c r="B15" s="19"/>
      <c r="C15" s="20"/>
      <c r="D15" s="153"/>
      <c r="E15" s="23"/>
      <c r="F15" s="23"/>
      <c r="G15" s="23"/>
      <c r="H15" s="23"/>
      <c r="I15" s="23"/>
      <c r="J15" s="23"/>
      <c r="K15" s="23"/>
      <c r="L15" s="23"/>
    </row>
    <row r="16" spans="1:13" x14ac:dyDescent="0.3">
      <c r="A16" s="136">
        <v>107</v>
      </c>
      <c r="B16" s="136">
        <v>3</v>
      </c>
      <c r="C16" s="26" t="s">
        <v>192</v>
      </c>
      <c r="D16" s="56" t="s">
        <v>176</v>
      </c>
      <c r="E16" s="137">
        <v>890</v>
      </c>
      <c r="F16" s="137">
        <v>343.8119643</v>
      </c>
      <c r="G16" s="137">
        <v>42</v>
      </c>
      <c r="H16" s="137">
        <v>2670</v>
      </c>
      <c r="I16" s="26" t="s">
        <v>193</v>
      </c>
      <c r="J16" s="138">
        <v>1.3871566</v>
      </c>
      <c r="K16" s="138">
        <v>5.2904169999999997</v>
      </c>
      <c r="L16" s="138">
        <v>15.8712509</v>
      </c>
      <c r="M16">
        <v>0</v>
      </c>
    </row>
    <row r="17" spans="1:13" ht="15.6" x14ac:dyDescent="0.3">
      <c r="B17" s="179">
        <f>SUBTOTAL(9, B16:B16)</f>
        <v>3</v>
      </c>
      <c r="H17" s="181">
        <f>SUBTOTAL(9, H16:H16)</f>
        <v>2670</v>
      </c>
      <c r="J17" s="182">
        <f>SUBTOTAL(9, J16:J16)</f>
        <v>1.3871566</v>
      </c>
      <c r="L17" s="182">
        <f>SUBTOTAL(9, L16:L16)</f>
        <v>15.8712509</v>
      </c>
    </row>
    <row r="19" spans="1:13" x14ac:dyDescent="0.3">
      <c r="A19" s="144" t="s">
        <v>249</v>
      </c>
      <c r="B19" s="19"/>
      <c r="C19" s="20"/>
      <c r="D19" s="153"/>
      <c r="E19" s="23"/>
      <c r="F19" s="23"/>
      <c r="G19" s="23"/>
      <c r="H19" s="23"/>
      <c r="I19" s="23"/>
      <c r="J19" s="23"/>
      <c r="K19" s="23"/>
      <c r="L19" s="23"/>
    </row>
    <row r="20" spans="1:13" x14ac:dyDescent="0.3">
      <c r="A20" s="136">
        <v>111</v>
      </c>
      <c r="B20" s="136">
        <v>3</v>
      </c>
      <c r="C20" s="26" t="s">
        <v>192</v>
      </c>
      <c r="D20" s="56" t="s">
        <v>176</v>
      </c>
      <c r="E20" s="137">
        <v>839.99983569999995</v>
      </c>
      <c r="F20" s="137">
        <v>359.08212850000001</v>
      </c>
      <c r="G20" s="137">
        <v>42.000000100000001</v>
      </c>
      <c r="H20" s="137">
        <v>2519</v>
      </c>
      <c r="I20" s="26" t="s">
        <v>193</v>
      </c>
      <c r="J20" s="138">
        <v>1.3503153000000001</v>
      </c>
      <c r="K20" s="138">
        <v>5.168501</v>
      </c>
      <c r="L20" s="138">
        <v>15.505502999999999</v>
      </c>
      <c r="M20">
        <v>0</v>
      </c>
    </row>
    <row r="21" spans="1:13" ht="15.6" x14ac:dyDescent="0.3">
      <c r="B21" s="179">
        <f>SUBTOTAL(9, B20:B20)</f>
        <v>3</v>
      </c>
      <c r="H21" s="181">
        <f>SUBTOTAL(9, H20:H20)</f>
        <v>2519</v>
      </c>
      <c r="J21" s="182">
        <f>SUBTOTAL(9, J20:J20)</f>
        <v>1.3503153000000001</v>
      </c>
      <c r="L21" s="182">
        <f>SUBTOTAL(9, L20:L20)</f>
        <v>15.505502999999999</v>
      </c>
    </row>
    <row r="23" spans="1:13" x14ac:dyDescent="0.3">
      <c r="A23" s="144" t="s">
        <v>250</v>
      </c>
      <c r="B23" s="19"/>
      <c r="C23" s="20"/>
      <c r="D23" s="153"/>
      <c r="E23" s="23"/>
      <c r="F23" s="23"/>
      <c r="G23" s="23"/>
      <c r="H23" s="23"/>
      <c r="I23" s="23"/>
      <c r="J23" s="23"/>
      <c r="K23" s="23"/>
      <c r="L23" s="23"/>
    </row>
    <row r="24" spans="1:13" x14ac:dyDescent="0.3">
      <c r="A24" s="136">
        <v>103</v>
      </c>
      <c r="B24" s="136">
        <v>3</v>
      </c>
      <c r="C24" s="26" t="s">
        <v>192</v>
      </c>
      <c r="D24" s="56" t="s">
        <v>176</v>
      </c>
      <c r="E24" s="137">
        <v>829.99999939999998</v>
      </c>
      <c r="F24" s="137">
        <v>702.23308650000001</v>
      </c>
      <c r="G24" s="137">
        <v>42</v>
      </c>
      <c r="H24" s="137">
        <v>2489</v>
      </c>
      <c r="I24" s="26" t="s">
        <v>193</v>
      </c>
      <c r="J24" s="138">
        <v>1.5999196</v>
      </c>
      <c r="K24" s="138">
        <v>6.1924374999999996</v>
      </c>
      <c r="L24" s="138">
        <v>18.577312599999999</v>
      </c>
      <c r="M24">
        <v>0</v>
      </c>
    </row>
    <row r="25" spans="1:13" ht="15.6" x14ac:dyDescent="0.3">
      <c r="B25" s="179">
        <f>SUBTOTAL(9, B24:B24)</f>
        <v>3</v>
      </c>
      <c r="H25" s="181">
        <f>SUBTOTAL(9, H24:H24)</f>
        <v>2489</v>
      </c>
      <c r="J25" s="182">
        <f>SUBTOTAL(9, J24:J24)</f>
        <v>1.5999196</v>
      </c>
      <c r="L25" s="182">
        <f>SUBTOTAL(9, L24:L24)</f>
        <v>18.577312599999999</v>
      </c>
    </row>
    <row r="27" spans="1:13" x14ac:dyDescent="0.3">
      <c r="A27" s="144" t="s">
        <v>251</v>
      </c>
      <c r="B27" s="19"/>
      <c r="C27" s="20"/>
      <c r="D27" s="153"/>
      <c r="E27" s="23"/>
      <c r="F27" s="23"/>
      <c r="G27" s="23"/>
      <c r="H27" s="23"/>
      <c r="I27" s="23"/>
      <c r="J27" s="23"/>
      <c r="K27" s="23"/>
      <c r="L27" s="23"/>
    </row>
    <row r="28" spans="1:13" x14ac:dyDescent="0.3">
      <c r="A28" s="136">
        <v>102</v>
      </c>
      <c r="B28" s="136">
        <v>3</v>
      </c>
      <c r="C28" s="26" t="s">
        <v>192</v>
      </c>
      <c r="D28" s="56" t="s">
        <v>176</v>
      </c>
      <c r="E28" s="137">
        <v>850.20570540000006</v>
      </c>
      <c r="F28" s="137">
        <v>729.47243030000004</v>
      </c>
      <c r="G28" s="137">
        <v>42.000000100000001</v>
      </c>
      <c r="H28" s="137">
        <v>2550</v>
      </c>
      <c r="I28" s="26" t="s">
        <v>193</v>
      </c>
      <c r="J28" s="138">
        <v>1.6587405</v>
      </c>
      <c r="K28" s="138">
        <v>6.4400881999999999</v>
      </c>
      <c r="L28" s="138">
        <v>19.320264699999999</v>
      </c>
      <c r="M28">
        <v>0</v>
      </c>
    </row>
    <row r="29" spans="1:13" ht="15.6" x14ac:dyDescent="0.3">
      <c r="B29" s="179">
        <f>SUBTOTAL(9, B28:B28)</f>
        <v>3</v>
      </c>
      <c r="H29" s="181">
        <f>SUBTOTAL(9, H28:H28)</f>
        <v>2550</v>
      </c>
      <c r="J29" s="182">
        <f>SUBTOTAL(9, J28:J28)</f>
        <v>1.6587405</v>
      </c>
      <c r="L29" s="182">
        <f>SUBTOTAL(9, L28:L28)</f>
        <v>19.320264699999999</v>
      </c>
    </row>
    <row r="31" spans="1:13" x14ac:dyDescent="0.3">
      <c r="A31" s="144" t="s">
        <v>252</v>
      </c>
      <c r="B31" s="19"/>
      <c r="C31" s="20"/>
      <c r="D31" s="153"/>
      <c r="E31" s="23"/>
      <c r="F31" s="23"/>
      <c r="G31" s="23"/>
      <c r="H31" s="23"/>
      <c r="I31" s="23"/>
      <c r="J31" s="23"/>
      <c r="K31" s="23"/>
      <c r="L31" s="23"/>
    </row>
    <row r="32" spans="1:13" x14ac:dyDescent="0.3">
      <c r="A32" s="136">
        <v>104</v>
      </c>
      <c r="B32" s="136">
        <v>3</v>
      </c>
      <c r="C32" s="26" t="s">
        <v>192</v>
      </c>
      <c r="D32" s="56" t="s">
        <v>176</v>
      </c>
      <c r="E32" s="137">
        <v>649.22935659999996</v>
      </c>
      <c r="F32" s="137">
        <v>829.99993219999999</v>
      </c>
      <c r="G32" s="137">
        <v>42</v>
      </c>
      <c r="H32" s="137">
        <v>1947</v>
      </c>
      <c r="I32" s="26" t="s">
        <v>193</v>
      </c>
      <c r="J32" s="138">
        <v>1.5568388</v>
      </c>
      <c r="K32" s="138">
        <v>6.0221676000000004</v>
      </c>
      <c r="L32" s="138">
        <v>18.066502700000001</v>
      </c>
      <c r="M32">
        <v>0</v>
      </c>
    </row>
    <row r="33" spans="1:13" x14ac:dyDescent="0.3">
      <c r="A33" s="136">
        <v>105</v>
      </c>
      <c r="B33" s="136">
        <v>3</v>
      </c>
      <c r="C33" s="26" t="s">
        <v>192</v>
      </c>
      <c r="D33" s="56" t="s">
        <v>176</v>
      </c>
      <c r="E33" s="137">
        <v>603.92621999999994</v>
      </c>
      <c r="F33" s="137">
        <v>829.99993219999999</v>
      </c>
      <c r="G33" s="137">
        <v>42.000000100000001</v>
      </c>
      <c r="H33" s="137">
        <v>1811</v>
      </c>
      <c r="I33" s="26" t="s">
        <v>193</v>
      </c>
      <c r="J33" s="138">
        <v>1.4965048000000001</v>
      </c>
      <c r="K33" s="138">
        <v>5.7624801999999997</v>
      </c>
      <c r="L33" s="138">
        <v>17.287440499999999</v>
      </c>
      <c r="M33">
        <v>1</v>
      </c>
    </row>
    <row r="34" spans="1:13" ht="15.6" x14ac:dyDescent="0.3">
      <c r="B34" s="179">
        <f>SUBTOTAL(9, B32:B33)</f>
        <v>6</v>
      </c>
      <c r="H34" s="181">
        <f>SUBTOTAL(9, H32:H33)</f>
        <v>3758</v>
      </c>
      <c r="J34" s="182">
        <f>SUBTOTAL(9, J32:J33)</f>
        <v>3.0533435999999998</v>
      </c>
      <c r="L34" s="182">
        <f>SUBTOTAL(9, L32:L33)</f>
        <v>35.353943200000003</v>
      </c>
    </row>
    <row r="36" spans="1:13" x14ac:dyDescent="0.3">
      <c r="A36" s="144" t="s">
        <v>253</v>
      </c>
      <c r="B36" s="19"/>
      <c r="C36" s="20"/>
      <c r="D36" s="153"/>
      <c r="E36" s="23"/>
      <c r="F36" s="23"/>
      <c r="G36" s="23"/>
      <c r="H36" s="23"/>
      <c r="I36" s="23"/>
      <c r="J36" s="23"/>
      <c r="K36" s="23"/>
      <c r="L36" s="23"/>
    </row>
    <row r="37" spans="1:13" x14ac:dyDescent="0.3">
      <c r="A37" s="136">
        <v>100</v>
      </c>
      <c r="B37" s="136">
        <v>3</v>
      </c>
      <c r="C37" s="26" t="s">
        <v>192</v>
      </c>
      <c r="D37" s="56" t="s">
        <v>176</v>
      </c>
      <c r="E37" s="137">
        <v>904.66399879999994</v>
      </c>
      <c r="F37" s="137">
        <v>857.35306539999999</v>
      </c>
      <c r="G37" s="137">
        <v>42.000000100000001</v>
      </c>
      <c r="H37" s="137">
        <v>2713</v>
      </c>
      <c r="I37" s="26" t="s">
        <v>193</v>
      </c>
      <c r="J37" s="138">
        <v>2.0305770999999999</v>
      </c>
      <c r="K37" s="138">
        <v>8.0712697000000002</v>
      </c>
      <c r="L37" s="138">
        <v>24.213809099999999</v>
      </c>
      <c r="M37">
        <v>0</v>
      </c>
    </row>
    <row r="38" spans="1:13" ht="15.6" x14ac:dyDescent="0.3">
      <c r="B38" s="179">
        <f>SUBTOTAL(9, B37:B37)</f>
        <v>3</v>
      </c>
      <c r="H38" s="181">
        <f>SUBTOTAL(9, H37:H37)</f>
        <v>2713</v>
      </c>
      <c r="J38" s="182">
        <f>SUBTOTAL(9, J37:J37)</f>
        <v>2.0305770999999999</v>
      </c>
      <c r="L38" s="182">
        <f>SUBTOTAL(9, L37:L37)</f>
        <v>24.213809099999999</v>
      </c>
    </row>
    <row r="40" spans="1:13" x14ac:dyDescent="0.3">
      <c r="A40" s="144" t="s">
        <v>254</v>
      </c>
      <c r="B40" s="19"/>
      <c r="C40" s="20"/>
      <c r="D40" s="153"/>
      <c r="E40" s="23"/>
      <c r="F40" s="23"/>
      <c r="G40" s="23"/>
      <c r="H40" s="23"/>
      <c r="I40" s="23"/>
      <c r="J40" s="23"/>
      <c r="K40" s="23"/>
      <c r="L40" s="23"/>
    </row>
    <row r="41" spans="1:13" x14ac:dyDescent="0.3">
      <c r="A41" s="136">
        <v>108</v>
      </c>
      <c r="B41" s="136">
        <v>3</v>
      </c>
      <c r="C41" s="26" t="s">
        <v>192</v>
      </c>
      <c r="D41" s="56" t="s">
        <v>176</v>
      </c>
      <c r="E41" s="137">
        <v>334.84304320000001</v>
      </c>
      <c r="F41" s="137">
        <v>889.99993240000003</v>
      </c>
      <c r="G41" s="137">
        <v>42</v>
      </c>
      <c r="H41" s="137">
        <v>1004</v>
      </c>
      <c r="I41" s="26" t="s">
        <v>193</v>
      </c>
      <c r="J41" s="138">
        <v>1.4201831</v>
      </c>
      <c r="K41" s="138">
        <v>5.4450938999999998</v>
      </c>
      <c r="L41" s="138">
        <v>16.335281800000001</v>
      </c>
      <c r="M41">
        <v>0</v>
      </c>
    </row>
    <row r="42" spans="1:13" x14ac:dyDescent="0.3">
      <c r="A42" s="136">
        <v>109</v>
      </c>
      <c r="B42" s="136">
        <v>3</v>
      </c>
      <c r="C42" s="26" t="s">
        <v>192</v>
      </c>
      <c r="D42" s="56" t="s">
        <v>176</v>
      </c>
      <c r="E42" s="137">
        <v>316.7014034</v>
      </c>
      <c r="F42" s="137">
        <v>889.9999325</v>
      </c>
      <c r="G42" s="137">
        <v>42.000000100000001</v>
      </c>
      <c r="H42" s="137">
        <v>950</v>
      </c>
      <c r="I42" s="26" t="s">
        <v>193</v>
      </c>
      <c r="J42" s="138">
        <v>1.4521539999999999</v>
      </c>
      <c r="K42" s="138">
        <v>5.5973870999999997</v>
      </c>
      <c r="L42" s="138">
        <v>16.792161199999999</v>
      </c>
      <c r="M42">
        <v>1</v>
      </c>
    </row>
    <row r="43" spans="1:13" x14ac:dyDescent="0.3">
      <c r="A43" s="136">
        <v>110</v>
      </c>
      <c r="B43" s="136">
        <v>3</v>
      </c>
      <c r="C43" s="26" t="s">
        <v>192</v>
      </c>
      <c r="D43" s="56" t="s">
        <v>176</v>
      </c>
      <c r="E43" s="137">
        <v>69.999599799999999</v>
      </c>
      <c r="F43" s="137">
        <v>889.99993240000003</v>
      </c>
      <c r="G43" s="137">
        <v>42</v>
      </c>
      <c r="H43" s="137">
        <v>209</v>
      </c>
      <c r="I43" s="26" t="s">
        <v>193</v>
      </c>
      <c r="J43" s="138">
        <v>0.59572210000000003</v>
      </c>
      <c r="K43" s="138">
        <v>1.7359073</v>
      </c>
      <c r="L43" s="138">
        <v>5.2077219000000001</v>
      </c>
      <c r="M43">
        <v>0</v>
      </c>
    </row>
    <row r="44" spans="1:13" ht="15.6" x14ac:dyDescent="0.3">
      <c r="B44" s="179">
        <f>SUBTOTAL(9, B41:B43)</f>
        <v>9</v>
      </c>
      <c r="H44" s="181">
        <f>SUBTOTAL(9, H41:H43)</f>
        <v>2163</v>
      </c>
      <c r="J44" s="182">
        <f>SUBTOTAL(9, J41:J43)</f>
        <v>3.4680592000000003</v>
      </c>
      <c r="L44" s="182">
        <f>SUBTOTAL(9, L41:L43)</f>
        <v>38.335164900000002</v>
      </c>
    </row>
    <row r="46" spans="1:13" x14ac:dyDescent="0.3">
      <c r="A46" s="144" t="s">
        <v>255</v>
      </c>
      <c r="B46" s="19"/>
      <c r="C46" s="20"/>
      <c r="D46" s="153"/>
      <c r="E46" s="23"/>
      <c r="F46" s="23"/>
      <c r="G46" s="23"/>
      <c r="H46" s="23"/>
      <c r="I46" s="23"/>
      <c r="J46" s="23"/>
      <c r="K46" s="23"/>
      <c r="L46" s="23"/>
    </row>
    <row r="47" spans="1:13" x14ac:dyDescent="0.3">
      <c r="A47" s="136">
        <v>101</v>
      </c>
      <c r="B47" s="136">
        <v>3</v>
      </c>
      <c r="C47" s="26" t="s">
        <v>192</v>
      </c>
      <c r="D47" s="56" t="s">
        <v>176</v>
      </c>
      <c r="E47" s="137">
        <v>880.94236679999995</v>
      </c>
      <c r="F47" s="137">
        <v>895.21800559999997</v>
      </c>
      <c r="G47" s="137">
        <v>42</v>
      </c>
      <c r="H47" s="137">
        <v>2642</v>
      </c>
      <c r="I47" s="26" t="s">
        <v>193</v>
      </c>
      <c r="J47" s="138">
        <v>2.0441270999999999</v>
      </c>
      <c r="K47" s="138">
        <v>8.1252659999999999</v>
      </c>
      <c r="L47" s="138">
        <v>24.375798100000001</v>
      </c>
      <c r="M47">
        <v>0</v>
      </c>
    </row>
    <row r="48" spans="1:13" ht="15.6" x14ac:dyDescent="0.3">
      <c r="B48" s="179">
        <f>SUBTOTAL(9, B47:B47)</f>
        <v>3</v>
      </c>
      <c r="H48" s="181">
        <f>SUBTOTAL(9, H47:H47)</f>
        <v>2642</v>
      </c>
      <c r="J48" s="182">
        <f>SUBTOTAL(9, J47:J47)</f>
        <v>2.0441270999999999</v>
      </c>
      <c r="L48" s="182">
        <f>SUBTOTAL(9, L47:L47)</f>
        <v>24.375798100000001</v>
      </c>
    </row>
    <row r="50" spans="1:13" x14ac:dyDescent="0.3">
      <c r="A50" s="144" t="s">
        <v>256</v>
      </c>
      <c r="B50" s="19"/>
      <c r="C50" s="20"/>
      <c r="D50" s="153"/>
      <c r="E50" s="23"/>
      <c r="F50" s="23"/>
      <c r="G50" s="23"/>
      <c r="H50" s="23"/>
      <c r="I50" s="23"/>
      <c r="J50" s="23"/>
      <c r="K50" s="23"/>
      <c r="L50" s="23"/>
    </row>
    <row r="51" spans="1:13" x14ac:dyDescent="0.3">
      <c r="A51" s="136">
        <v>119</v>
      </c>
      <c r="B51" s="136">
        <v>3</v>
      </c>
      <c r="C51" s="26" t="s">
        <v>179</v>
      </c>
      <c r="D51" s="56" t="s">
        <v>176</v>
      </c>
      <c r="E51" s="137">
        <v>982.08714950000001</v>
      </c>
      <c r="F51" s="137">
        <v>42.400000800000001</v>
      </c>
      <c r="G51" s="137">
        <v>10</v>
      </c>
      <c r="H51" s="137">
        <v>2946</v>
      </c>
      <c r="I51" s="26" t="s">
        <v>177</v>
      </c>
      <c r="J51" s="138">
        <v>0.30871989999999999</v>
      </c>
      <c r="K51" s="138">
        <v>3.2138311000000002</v>
      </c>
      <c r="L51" s="138">
        <v>9.6414933999999999</v>
      </c>
      <c r="M51">
        <v>0</v>
      </c>
    </row>
    <row r="52" spans="1:13" x14ac:dyDescent="0.3">
      <c r="A52" s="136">
        <v>120</v>
      </c>
      <c r="B52" s="136">
        <v>3</v>
      </c>
      <c r="C52" s="26" t="s">
        <v>179</v>
      </c>
      <c r="D52" s="56" t="s">
        <v>176</v>
      </c>
      <c r="E52" s="137">
        <v>973.06929849999995</v>
      </c>
      <c r="F52" s="137">
        <v>42.400000800000001</v>
      </c>
      <c r="G52" s="137">
        <v>10</v>
      </c>
      <c r="H52" s="137">
        <v>2919</v>
      </c>
      <c r="I52" s="26" t="s">
        <v>177</v>
      </c>
      <c r="J52" s="138">
        <v>0.30588470000000001</v>
      </c>
      <c r="K52" s="138">
        <v>3.1838161</v>
      </c>
      <c r="L52" s="138">
        <v>9.5514483999999999</v>
      </c>
      <c r="M52">
        <v>1</v>
      </c>
    </row>
    <row r="53" spans="1:13" ht="15.6" x14ac:dyDescent="0.3">
      <c r="B53" s="179">
        <f>SUBTOTAL(9, B51:B52)</f>
        <v>6</v>
      </c>
      <c r="H53" s="181">
        <f>SUBTOTAL(9, H51:H52)</f>
        <v>5865</v>
      </c>
      <c r="J53" s="182">
        <f>SUBTOTAL(9, J51:J52)</f>
        <v>0.61460460000000006</v>
      </c>
      <c r="L53" s="182">
        <f>SUBTOTAL(9, L51:L52)</f>
        <v>19.1929418</v>
      </c>
    </row>
    <row r="55" spans="1:13" x14ac:dyDescent="0.3">
      <c r="A55" s="144" t="s">
        <v>257</v>
      </c>
      <c r="B55" s="19"/>
      <c r="C55" s="20"/>
      <c r="D55" s="153"/>
      <c r="E55" s="23"/>
      <c r="F55" s="23"/>
      <c r="G55" s="23"/>
      <c r="H55" s="23"/>
      <c r="I55" s="23"/>
      <c r="J55" s="23"/>
      <c r="K55" s="23"/>
      <c r="L55" s="23"/>
    </row>
    <row r="56" spans="1:13" x14ac:dyDescent="0.3">
      <c r="A56" s="136">
        <v>116</v>
      </c>
      <c r="B56" s="136">
        <v>3</v>
      </c>
      <c r="C56" s="26" t="s">
        <v>179</v>
      </c>
      <c r="D56" s="56" t="s">
        <v>176</v>
      </c>
      <c r="E56" s="137">
        <v>1321.9114939000001</v>
      </c>
      <c r="F56" s="137">
        <v>60</v>
      </c>
      <c r="G56" s="137">
        <v>10</v>
      </c>
      <c r="H56" s="137">
        <v>3965</v>
      </c>
      <c r="I56" s="26" t="s">
        <v>177</v>
      </c>
      <c r="J56" s="138">
        <v>0.5562629</v>
      </c>
      <c r="K56" s="138">
        <v>6.1837289999999996</v>
      </c>
      <c r="L56" s="138">
        <v>18.5511871</v>
      </c>
      <c r="M56">
        <v>0</v>
      </c>
    </row>
    <row r="57" spans="1:13" x14ac:dyDescent="0.3">
      <c r="A57" s="136">
        <v>123</v>
      </c>
      <c r="B57" s="136">
        <v>3</v>
      </c>
      <c r="C57" s="26" t="s">
        <v>179</v>
      </c>
      <c r="D57" s="56" t="s">
        <v>176</v>
      </c>
      <c r="E57" s="137">
        <v>170</v>
      </c>
      <c r="F57" s="137">
        <v>60</v>
      </c>
      <c r="G57" s="137">
        <v>10</v>
      </c>
      <c r="H57" s="137">
        <v>510</v>
      </c>
      <c r="I57" s="26" t="s">
        <v>177</v>
      </c>
      <c r="J57" s="138">
        <v>7.5535099999999994E-2</v>
      </c>
      <c r="K57" s="138">
        <v>0.77487090000000003</v>
      </c>
      <c r="L57" s="138">
        <v>2.3246126999999999</v>
      </c>
      <c r="M57">
        <v>1</v>
      </c>
    </row>
    <row r="58" spans="1:13" ht="15.6" x14ac:dyDescent="0.3">
      <c r="B58" s="179">
        <f>SUBTOTAL(9, B56:B57)</f>
        <v>6</v>
      </c>
      <c r="H58" s="181">
        <f>SUBTOTAL(9, H56:H57)</f>
        <v>4475</v>
      </c>
      <c r="J58" s="182">
        <f>SUBTOTAL(9, J56:J57)</f>
        <v>0.63179799999999997</v>
      </c>
      <c r="L58" s="182">
        <f>SUBTOTAL(9, L56:L57)</f>
        <v>20.875799799999999</v>
      </c>
    </row>
    <row r="60" spans="1:13" x14ac:dyDescent="0.3">
      <c r="A60" s="144" t="s">
        <v>258</v>
      </c>
      <c r="B60" s="19"/>
      <c r="C60" s="20"/>
      <c r="D60" s="153"/>
      <c r="E60" s="23"/>
      <c r="F60" s="23"/>
      <c r="G60" s="23"/>
      <c r="H60" s="23"/>
      <c r="I60" s="23"/>
      <c r="J60" s="23"/>
      <c r="K60" s="23"/>
      <c r="L60" s="23"/>
    </row>
    <row r="61" spans="1:13" x14ac:dyDescent="0.3">
      <c r="A61" s="136">
        <v>126</v>
      </c>
      <c r="B61" s="136">
        <v>3</v>
      </c>
      <c r="C61" s="26" t="s">
        <v>179</v>
      </c>
      <c r="D61" s="56" t="s">
        <v>176</v>
      </c>
      <c r="E61" s="137">
        <v>170</v>
      </c>
      <c r="F61" s="137">
        <v>90</v>
      </c>
      <c r="G61" s="137">
        <v>10</v>
      </c>
      <c r="H61" s="137">
        <v>510</v>
      </c>
      <c r="I61" s="26" t="s">
        <v>177</v>
      </c>
      <c r="J61" s="138">
        <v>0.108005</v>
      </c>
      <c r="K61" s="138">
        <v>1.1695173999999999</v>
      </c>
      <c r="L61" s="138">
        <v>3.5085522</v>
      </c>
      <c r="M61">
        <v>0</v>
      </c>
    </row>
    <row r="62" spans="1:13" ht="15.6" x14ac:dyDescent="0.3">
      <c r="B62" s="179">
        <f>SUBTOTAL(9, B61:B61)</f>
        <v>3</v>
      </c>
      <c r="H62" s="181">
        <f>SUBTOTAL(9, H61:H61)</f>
        <v>510</v>
      </c>
      <c r="J62" s="182">
        <f>SUBTOTAL(9, J61:J61)</f>
        <v>0.108005</v>
      </c>
      <c r="L62" s="182">
        <f>SUBTOTAL(9, L61:L61)</f>
        <v>3.5085522</v>
      </c>
    </row>
    <row r="64" spans="1:13" x14ac:dyDescent="0.3">
      <c r="A64" s="144" t="s">
        <v>259</v>
      </c>
      <c r="B64" s="19"/>
      <c r="C64" s="20"/>
      <c r="D64" s="153"/>
      <c r="E64" s="23"/>
      <c r="F64" s="23"/>
      <c r="G64" s="23"/>
      <c r="H64" s="23"/>
      <c r="I64" s="23"/>
      <c r="J64" s="23"/>
      <c r="K64" s="23"/>
      <c r="L64" s="23"/>
    </row>
    <row r="65" spans="1:13" x14ac:dyDescent="0.3">
      <c r="A65" s="136">
        <v>129</v>
      </c>
      <c r="B65" s="136">
        <v>6</v>
      </c>
      <c r="C65" s="26" t="s">
        <v>179</v>
      </c>
      <c r="D65" s="56" t="s">
        <v>176</v>
      </c>
      <c r="E65" s="137">
        <v>30</v>
      </c>
      <c r="F65" s="137">
        <v>105</v>
      </c>
      <c r="G65" s="137">
        <v>10</v>
      </c>
      <c r="H65" s="137">
        <v>180</v>
      </c>
      <c r="I65" s="26" t="s">
        <v>177</v>
      </c>
      <c r="J65" s="138">
        <v>4.47426E-2</v>
      </c>
      <c r="K65" s="138">
        <v>0.19821250000000001</v>
      </c>
      <c r="L65" s="138">
        <v>1.1892750000000001</v>
      </c>
      <c r="M65">
        <v>0</v>
      </c>
    </row>
    <row r="66" spans="1:13" ht="15.6" x14ac:dyDescent="0.3">
      <c r="B66" s="179">
        <f>SUBTOTAL(9, B65:B65)</f>
        <v>6</v>
      </c>
      <c r="H66" s="181">
        <f>SUBTOTAL(9, H65:H65)</f>
        <v>180</v>
      </c>
      <c r="J66" s="182">
        <f>SUBTOTAL(9, J65:J65)</f>
        <v>4.47426E-2</v>
      </c>
      <c r="L66" s="182">
        <f>SUBTOTAL(9, L65:L65)</f>
        <v>1.1892750000000001</v>
      </c>
    </row>
    <row r="68" spans="1:13" x14ac:dyDescent="0.3">
      <c r="A68" s="144" t="s">
        <v>260</v>
      </c>
      <c r="B68" s="19"/>
      <c r="C68" s="20"/>
      <c r="D68" s="153"/>
      <c r="E68" s="23"/>
      <c r="F68" s="23"/>
      <c r="G68" s="23"/>
      <c r="H68" s="23"/>
      <c r="I68" s="23"/>
      <c r="J68" s="23"/>
      <c r="K68" s="23"/>
      <c r="L68" s="23"/>
    </row>
    <row r="69" spans="1:13" x14ac:dyDescent="0.3">
      <c r="A69" s="136">
        <v>124</v>
      </c>
      <c r="B69" s="136">
        <v>3</v>
      </c>
      <c r="C69" s="26" t="s">
        <v>179</v>
      </c>
      <c r="D69" s="56" t="s">
        <v>176</v>
      </c>
      <c r="E69" s="137">
        <v>170</v>
      </c>
      <c r="F69" s="137">
        <v>120</v>
      </c>
      <c r="G69" s="137">
        <v>10</v>
      </c>
      <c r="H69" s="137">
        <v>510</v>
      </c>
      <c r="I69" s="26" t="s">
        <v>177</v>
      </c>
      <c r="J69" s="138">
        <v>0.14033509999999999</v>
      </c>
      <c r="K69" s="138">
        <v>1.5755709</v>
      </c>
      <c r="L69" s="138">
        <v>4.7267127000000002</v>
      </c>
      <c r="M69">
        <v>0</v>
      </c>
    </row>
    <row r="70" spans="1:13" x14ac:dyDescent="0.3">
      <c r="A70" s="136">
        <v>127</v>
      </c>
      <c r="B70" s="136">
        <v>3</v>
      </c>
      <c r="C70" s="26" t="s">
        <v>179</v>
      </c>
      <c r="D70" s="56" t="s">
        <v>176</v>
      </c>
      <c r="E70" s="137">
        <v>120</v>
      </c>
      <c r="F70" s="137">
        <v>120</v>
      </c>
      <c r="G70" s="137">
        <v>10</v>
      </c>
      <c r="H70" s="137">
        <v>360</v>
      </c>
      <c r="I70" s="26" t="s">
        <v>177</v>
      </c>
      <c r="J70" s="138">
        <v>0.101405</v>
      </c>
      <c r="K70" s="138">
        <v>1.0988674</v>
      </c>
      <c r="L70" s="138">
        <v>3.2966022000000001</v>
      </c>
      <c r="M70">
        <v>1</v>
      </c>
    </row>
    <row r="71" spans="1:13" ht="15.6" x14ac:dyDescent="0.3">
      <c r="B71" s="179">
        <f>SUBTOTAL(9, B69:B70)</f>
        <v>6</v>
      </c>
      <c r="H71" s="181">
        <f>SUBTOTAL(9, H69:H70)</f>
        <v>870</v>
      </c>
      <c r="J71" s="182">
        <f>SUBTOTAL(9, J69:J70)</f>
        <v>0.24174009999999999</v>
      </c>
      <c r="L71" s="182">
        <f>SUBTOTAL(9, L69:L70)</f>
        <v>8.0233149000000008</v>
      </c>
    </row>
    <row r="73" spans="1:13" x14ac:dyDescent="0.3">
      <c r="A73" s="144" t="s">
        <v>261</v>
      </c>
      <c r="B73" s="19"/>
      <c r="C73" s="20"/>
      <c r="D73" s="153"/>
      <c r="E73" s="23"/>
      <c r="F73" s="23"/>
      <c r="G73" s="23"/>
      <c r="H73" s="23"/>
      <c r="I73" s="23"/>
      <c r="J73" s="23"/>
      <c r="K73" s="23"/>
      <c r="L73" s="23"/>
    </row>
    <row r="74" spans="1:13" x14ac:dyDescent="0.3">
      <c r="A74" s="136">
        <v>125</v>
      </c>
      <c r="B74" s="136">
        <v>3</v>
      </c>
      <c r="C74" s="26" t="s">
        <v>179</v>
      </c>
      <c r="D74" s="56" t="s">
        <v>176</v>
      </c>
      <c r="E74" s="137">
        <v>44.999606100000001</v>
      </c>
      <c r="F74" s="137">
        <v>170.00000059999999</v>
      </c>
      <c r="G74" s="137">
        <v>10</v>
      </c>
      <c r="H74" s="137">
        <v>134</v>
      </c>
      <c r="I74" s="26" t="s">
        <v>177</v>
      </c>
      <c r="J74" s="138">
        <v>5.87996E-2</v>
      </c>
      <c r="K74" s="138">
        <v>0.60051969999999999</v>
      </c>
      <c r="L74" s="138">
        <v>1.8015589999999999</v>
      </c>
      <c r="M74">
        <v>0</v>
      </c>
    </row>
    <row r="75" spans="1:13" ht="15.6" x14ac:dyDescent="0.3">
      <c r="B75" s="179">
        <f>SUBTOTAL(9, B74:B74)</f>
        <v>3</v>
      </c>
      <c r="H75" s="181">
        <f>SUBTOTAL(9, H74:H74)</f>
        <v>134</v>
      </c>
      <c r="J75" s="182">
        <f>SUBTOTAL(9, J74:J74)</f>
        <v>5.87996E-2</v>
      </c>
      <c r="L75" s="182">
        <f>SUBTOTAL(9, L74:L74)</f>
        <v>1.8015589999999999</v>
      </c>
    </row>
    <row r="77" spans="1:13" x14ac:dyDescent="0.3">
      <c r="A77" s="144" t="s">
        <v>262</v>
      </c>
      <c r="B77" s="19"/>
      <c r="C77" s="20"/>
      <c r="D77" s="153"/>
      <c r="E77" s="23"/>
      <c r="F77" s="23"/>
      <c r="G77" s="23"/>
      <c r="H77" s="23"/>
      <c r="I77" s="23"/>
      <c r="J77" s="23"/>
      <c r="K77" s="23"/>
      <c r="L77" s="23"/>
    </row>
    <row r="78" spans="1:13" x14ac:dyDescent="0.3">
      <c r="A78" s="136">
        <v>122</v>
      </c>
      <c r="B78" s="136">
        <v>3</v>
      </c>
      <c r="C78" s="26" t="s">
        <v>179</v>
      </c>
      <c r="D78" s="56" t="s">
        <v>176</v>
      </c>
      <c r="E78" s="137">
        <v>54.999609200000002</v>
      </c>
      <c r="F78" s="137">
        <v>257.60355929999997</v>
      </c>
      <c r="G78" s="137">
        <v>10</v>
      </c>
      <c r="H78" s="137">
        <v>164</v>
      </c>
      <c r="I78" s="26" t="s">
        <v>177</v>
      </c>
      <c r="J78" s="138">
        <v>9.7077399999999994E-2</v>
      </c>
      <c r="K78" s="138">
        <v>1.0346394999999999</v>
      </c>
      <c r="L78" s="138">
        <v>3.1039184</v>
      </c>
      <c r="M78">
        <v>0</v>
      </c>
    </row>
    <row r="79" spans="1:13" ht="15.6" x14ac:dyDescent="0.3">
      <c r="B79" s="179">
        <f>SUBTOTAL(9, B78:B78)</f>
        <v>3</v>
      </c>
      <c r="H79" s="181">
        <f>SUBTOTAL(9, H78:H78)</f>
        <v>164</v>
      </c>
      <c r="J79" s="182">
        <f>SUBTOTAL(9, J78:J78)</f>
        <v>9.7077399999999994E-2</v>
      </c>
      <c r="L79" s="182">
        <f>SUBTOTAL(9, L78:L78)</f>
        <v>3.1039184</v>
      </c>
    </row>
    <row r="81" spans="1:13" x14ac:dyDescent="0.3">
      <c r="A81" s="144" t="s">
        <v>263</v>
      </c>
      <c r="B81" s="19"/>
      <c r="C81" s="20"/>
      <c r="D81" s="153"/>
      <c r="E81" s="23"/>
      <c r="F81" s="23"/>
      <c r="G81" s="23"/>
      <c r="H81" s="23"/>
      <c r="I81" s="23"/>
      <c r="J81" s="23"/>
      <c r="K81" s="23"/>
      <c r="L81" s="23"/>
    </row>
    <row r="82" spans="1:13" x14ac:dyDescent="0.3">
      <c r="A82" s="136">
        <v>128</v>
      </c>
      <c r="B82" s="136">
        <v>3</v>
      </c>
      <c r="C82" s="26" t="s">
        <v>179</v>
      </c>
      <c r="D82" s="56" t="s">
        <v>176</v>
      </c>
      <c r="E82" s="137">
        <v>120</v>
      </c>
      <c r="F82" s="137">
        <v>385</v>
      </c>
      <c r="G82" s="137">
        <v>10</v>
      </c>
      <c r="H82" s="137">
        <v>360</v>
      </c>
      <c r="I82" s="26" t="s">
        <v>177</v>
      </c>
      <c r="J82" s="138">
        <v>0.3084075</v>
      </c>
      <c r="K82" s="138">
        <v>3.5794014000000001</v>
      </c>
      <c r="L82" s="138">
        <v>10.7382043</v>
      </c>
      <c r="M82">
        <v>0</v>
      </c>
    </row>
    <row r="83" spans="1:13" ht="15.6" x14ac:dyDescent="0.3">
      <c r="B83" s="179">
        <f>SUBTOTAL(9, B82:B82)</f>
        <v>3</v>
      </c>
      <c r="H83" s="181">
        <f>SUBTOTAL(9, H82:H82)</f>
        <v>360</v>
      </c>
      <c r="J83" s="182">
        <f>SUBTOTAL(9, J82:J82)</f>
        <v>0.3084075</v>
      </c>
      <c r="L83" s="182">
        <f>SUBTOTAL(9, L82:L82)</f>
        <v>10.7382043</v>
      </c>
    </row>
    <row r="85" spans="1:13" x14ac:dyDescent="0.3">
      <c r="A85" s="144" t="s">
        <v>264</v>
      </c>
      <c r="B85" s="19"/>
      <c r="C85" s="20"/>
      <c r="D85" s="153"/>
      <c r="E85" s="23"/>
      <c r="F85" s="23"/>
      <c r="G85" s="23"/>
      <c r="H85" s="23"/>
      <c r="I85" s="23"/>
      <c r="J85" s="23"/>
      <c r="K85" s="23"/>
      <c r="L85" s="23"/>
    </row>
    <row r="86" spans="1:13" x14ac:dyDescent="0.3">
      <c r="A86" s="136">
        <v>121</v>
      </c>
      <c r="B86" s="136">
        <v>3</v>
      </c>
      <c r="C86" s="26" t="s">
        <v>179</v>
      </c>
      <c r="D86" s="56" t="s">
        <v>176</v>
      </c>
      <c r="E86" s="137">
        <v>285.00000139999997</v>
      </c>
      <c r="F86" s="137">
        <v>494.03251999999998</v>
      </c>
      <c r="G86" s="137">
        <v>10</v>
      </c>
      <c r="H86" s="137">
        <v>855</v>
      </c>
      <c r="I86" s="26" t="s">
        <v>177</v>
      </c>
      <c r="J86" s="138">
        <v>0.54893840000000005</v>
      </c>
      <c r="K86" s="138">
        <v>6.6705142000000004</v>
      </c>
      <c r="L86" s="138">
        <v>20.011542599999999</v>
      </c>
      <c r="M86">
        <v>0</v>
      </c>
    </row>
    <row r="87" spans="1:13" ht="15.6" x14ac:dyDescent="0.3">
      <c r="B87" s="179">
        <f>SUBTOTAL(9, B86:B86)</f>
        <v>3</v>
      </c>
      <c r="H87" s="181">
        <f>SUBTOTAL(9, H86:H86)</f>
        <v>855</v>
      </c>
      <c r="J87" s="182">
        <f>SUBTOTAL(9, J86:J86)</f>
        <v>0.54893840000000005</v>
      </c>
      <c r="L87" s="182">
        <f>SUBTOTAL(9, L86:L86)</f>
        <v>20.011542599999999</v>
      </c>
    </row>
    <row r="89" spans="1:13" x14ac:dyDescent="0.3">
      <c r="A89" s="144" t="s">
        <v>265</v>
      </c>
      <c r="B89" s="19"/>
      <c r="C89" s="20"/>
      <c r="D89" s="153"/>
      <c r="E89" s="23"/>
      <c r="F89" s="23"/>
      <c r="G89" s="23"/>
      <c r="H89" s="23"/>
      <c r="I89" s="23"/>
      <c r="J89" s="23"/>
      <c r="K89" s="23"/>
      <c r="L89" s="23"/>
    </row>
    <row r="90" spans="1:13" x14ac:dyDescent="0.3">
      <c r="A90" s="136">
        <v>118</v>
      </c>
      <c r="B90" s="136">
        <v>3</v>
      </c>
      <c r="C90" s="26" t="s">
        <v>179</v>
      </c>
      <c r="D90" s="56" t="s">
        <v>176</v>
      </c>
      <c r="E90" s="137">
        <v>984.9995414</v>
      </c>
      <c r="F90" s="137">
        <v>704.22721260000003</v>
      </c>
      <c r="G90" s="137">
        <v>10</v>
      </c>
      <c r="H90" s="137">
        <v>2954</v>
      </c>
      <c r="I90" s="26" t="s">
        <v>177</v>
      </c>
      <c r="J90" s="138">
        <v>2.1269794000000002</v>
      </c>
      <c r="K90" s="138">
        <v>26.6111814</v>
      </c>
      <c r="L90" s="138">
        <v>79.833544200000006</v>
      </c>
      <c r="M90">
        <v>0</v>
      </c>
    </row>
    <row r="91" spans="1:13" ht="15.6" x14ac:dyDescent="0.3">
      <c r="B91" s="179">
        <f>SUBTOTAL(9, B90:B90)</f>
        <v>3</v>
      </c>
      <c r="H91" s="181">
        <f>SUBTOTAL(9, H90:H90)</f>
        <v>2954</v>
      </c>
      <c r="J91" s="182">
        <f>SUBTOTAL(9, J90:J90)</f>
        <v>2.1269794000000002</v>
      </c>
      <c r="L91" s="182">
        <f>SUBTOTAL(9, L90:L90)</f>
        <v>79.833544200000006</v>
      </c>
    </row>
    <row r="93" spans="1:13" x14ac:dyDescent="0.3">
      <c r="A93" s="144" t="s">
        <v>266</v>
      </c>
      <c r="B93" s="19"/>
      <c r="C93" s="20"/>
      <c r="D93" s="153"/>
      <c r="E93" s="23"/>
      <c r="F93" s="23"/>
      <c r="G93" s="23"/>
      <c r="H93" s="23"/>
      <c r="I93" s="23"/>
      <c r="J93" s="23"/>
      <c r="K93" s="23"/>
      <c r="L93" s="23"/>
    </row>
    <row r="94" spans="1:13" x14ac:dyDescent="0.3">
      <c r="A94" s="136">
        <v>117</v>
      </c>
      <c r="B94" s="136">
        <v>3</v>
      </c>
      <c r="C94" s="26" t="s">
        <v>179</v>
      </c>
      <c r="D94" s="56" t="s">
        <v>176</v>
      </c>
      <c r="E94" s="137">
        <v>1214.9999336000001</v>
      </c>
      <c r="F94" s="137">
        <v>919.63937020000003</v>
      </c>
      <c r="G94" s="137">
        <v>10</v>
      </c>
      <c r="H94" s="137">
        <v>3644</v>
      </c>
      <c r="I94" s="26" t="s">
        <v>177</v>
      </c>
      <c r="J94" s="138">
        <v>2.2289591</v>
      </c>
      <c r="K94" s="138">
        <v>27.846529799999999</v>
      </c>
      <c r="L94" s="138">
        <v>83.539589399999997</v>
      </c>
      <c r="M94">
        <v>0</v>
      </c>
    </row>
    <row r="95" spans="1:13" ht="15.6" x14ac:dyDescent="0.3">
      <c r="B95" s="179">
        <f>SUBTOTAL(9, B94:B94)</f>
        <v>3</v>
      </c>
      <c r="H95" s="181">
        <f>SUBTOTAL(9, H94:H94)</f>
        <v>3644</v>
      </c>
      <c r="J95" s="182">
        <f>SUBTOTAL(9, J94:J94)</f>
        <v>2.2289591</v>
      </c>
      <c r="L95" s="182">
        <f>SUBTOTAL(9, L94:L94)</f>
        <v>83.539589399999997</v>
      </c>
    </row>
    <row r="97" spans="1:13" x14ac:dyDescent="0.3">
      <c r="A97" s="144" t="s">
        <v>267</v>
      </c>
      <c r="B97" s="19"/>
      <c r="C97" s="20"/>
      <c r="D97" s="153"/>
      <c r="E97" s="23"/>
      <c r="F97" s="23"/>
      <c r="G97" s="23"/>
      <c r="H97" s="23"/>
      <c r="I97" s="23"/>
      <c r="J97" s="23"/>
      <c r="K97" s="23"/>
      <c r="L97" s="23"/>
    </row>
    <row r="98" spans="1:13" x14ac:dyDescent="0.3">
      <c r="A98" s="136">
        <v>115</v>
      </c>
      <c r="B98" s="136">
        <v>3</v>
      </c>
      <c r="C98" s="26" t="s">
        <v>179</v>
      </c>
      <c r="D98" s="56" t="s">
        <v>176</v>
      </c>
      <c r="E98" s="137">
        <v>974.99995760000002</v>
      </c>
      <c r="F98" s="137">
        <v>1165.4504442</v>
      </c>
      <c r="G98" s="137">
        <v>10.000000200000001</v>
      </c>
      <c r="H98" s="137">
        <v>2924</v>
      </c>
      <c r="I98" s="26" t="s">
        <v>177</v>
      </c>
      <c r="J98" s="138">
        <v>1.8270047</v>
      </c>
      <c r="K98" s="138">
        <v>22.645883300000001</v>
      </c>
      <c r="L98" s="138">
        <v>67.937649899999997</v>
      </c>
      <c r="M98">
        <v>0</v>
      </c>
    </row>
    <row r="99" spans="1:13" ht="15.6" x14ac:dyDescent="0.3">
      <c r="B99" s="179">
        <f>SUBTOTAL(9, B98:B98)</f>
        <v>3</v>
      </c>
      <c r="H99" s="181">
        <f>SUBTOTAL(9, H98:H98)</f>
        <v>2924</v>
      </c>
      <c r="J99" s="182">
        <f>SUBTOTAL(9, J98:J98)</f>
        <v>1.8270047</v>
      </c>
      <c r="L99" s="182">
        <f>SUBTOTAL(9, L98:L98)</f>
        <v>67.937649899999997</v>
      </c>
    </row>
    <row r="101" spans="1:13" x14ac:dyDescent="0.3">
      <c r="A101" s="144" t="s">
        <v>268</v>
      </c>
      <c r="B101" s="19"/>
      <c r="C101" s="20"/>
      <c r="D101" s="153"/>
      <c r="E101" s="23"/>
      <c r="F101" s="23"/>
      <c r="G101" s="23"/>
      <c r="H101" s="23"/>
      <c r="I101" s="23"/>
      <c r="J101" s="23"/>
      <c r="K101" s="23"/>
      <c r="L101" s="23"/>
    </row>
    <row r="102" spans="1:13" x14ac:dyDescent="0.3">
      <c r="A102" s="136">
        <v>114</v>
      </c>
      <c r="B102" s="136">
        <v>3</v>
      </c>
      <c r="C102" s="26" t="s">
        <v>179</v>
      </c>
      <c r="D102" s="56" t="s">
        <v>176</v>
      </c>
      <c r="E102" s="137">
        <v>2824.9999859999998</v>
      </c>
      <c r="F102" s="137">
        <v>1999.7839793000001</v>
      </c>
      <c r="G102" s="137">
        <v>10.0000008</v>
      </c>
      <c r="H102" s="137">
        <v>8474</v>
      </c>
      <c r="I102" s="26" t="s">
        <v>177</v>
      </c>
      <c r="J102" s="138">
        <v>5.1471847000000004</v>
      </c>
      <c r="K102" s="138">
        <v>64.494065899999995</v>
      </c>
      <c r="L102" s="138">
        <v>193.48219779999999</v>
      </c>
      <c r="M102">
        <v>0</v>
      </c>
    </row>
    <row r="103" spans="1:13" ht="15.6" x14ac:dyDescent="0.3">
      <c r="B103" s="179">
        <f>SUBTOTAL(9, B102:B102)</f>
        <v>3</v>
      </c>
      <c r="H103" s="181">
        <f>SUBTOTAL(9, H102:H102)</f>
        <v>8474</v>
      </c>
      <c r="J103" s="182">
        <f>SUBTOTAL(9, J102:J102)</f>
        <v>5.1471847000000004</v>
      </c>
      <c r="L103" s="182">
        <f>SUBTOTAL(9, L102:L102)</f>
        <v>193.48219779999999</v>
      </c>
    </row>
    <row r="105" spans="1:13" x14ac:dyDescent="0.3">
      <c r="A105" s="144" t="s">
        <v>269</v>
      </c>
      <c r="B105" s="19"/>
      <c r="C105" s="20"/>
      <c r="D105" s="153"/>
      <c r="E105" s="23"/>
      <c r="F105" s="23"/>
      <c r="G105" s="23"/>
      <c r="H105" s="23"/>
      <c r="I105" s="23"/>
      <c r="J105" s="23"/>
      <c r="K105" s="23"/>
      <c r="L105" s="23"/>
    </row>
    <row r="106" spans="1:13" x14ac:dyDescent="0.3">
      <c r="A106" s="136">
        <v>130</v>
      </c>
      <c r="B106" s="136">
        <v>12</v>
      </c>
      <c r="C106" s="26" t="s">
        <v>185</v>
      </c>
      <c r="D106" s="56" t="s">
        <v>176</v>
      </c>
      <c r="E106" s="137">
        <v>35</v>
      </c>
      <c r="F106" s="137">
        <v>35</v>
      </c>
      <c r="G106" s="137">
        <v>3</v>
      </c>
      <c r="H106" s="137">
        <v>420</v>
      </c>
      <c r="I106" s="26" t="s">
        <v>177</v>
      </c>
      <c r="J106" s="138">
        <v>2.70373E-2</v>
      </c>
      <c r="K106" s="138">
        <v>2.2646699999999999E-2</v>
      </c>
      <c r="L106" s="138">
        <v>0.2717601</v>
      </c>
      <c r="M106">
        <v>0</v>
      </c>
    </row>
    <row r="107" spans="1:13" ht="15.6" x14ac:dyDescent="0.3">
      <c r="B107" s="179">
        <f>SUBTOTAL(9, B106:B106)</f>
        <v>12</v>
      </c>
      <c r="H107" s="181">
        <f>SUBTOTAL(9, H106:H106)</f>
        <v>420</v>
      </c>
      <c r="J107" s="182">
        <f>SUBTOTAL(9, J106:J106)</f>
        <v>2.70373E-2</v>
      </c>
      <c r="L107" s="182">
        <f>SUBTOTAL(9, L106:L106)</f>
        <v>0.2717601</v>
      </c>
    </row>
    <row r="109" spans="1:13" x14ac:dyDescent="0.3">
      <c r="A109" s="144" t="s">
        <v>270</v>
      </c>
      <c r="B109" s="19"/>
      <c r="C109" s="20"/>
      <c r="D109" s="153"/>
      <c r="E109" s="23"/>
      <c r="F109" s="23"/>
      <c r="G109" s="23"/>
      <c r="H109" s="23"/>
      <c r="I109" s="23"/>
      <c r="J109" s="23"/>
      <c r="K109" s="23"/>
      <c r="L109" s="23"/>
    </row>
    <row r="110" spans="1:13" x14ac:dyDescent="0.3">
      <c r="A110" s="136">
        <v>132</v>
      </c>
      <c r="B110" s="136">
        <v>3</v>
      </c>
      <c r="C110" s="26" t="s">
        <v>180</v>
      </c>
      <c r="D110" s="56" t="s">
        <v>176</v>
      </c>
      <c r="E110" s="137">
        <v>68</v>
      </c>
      <c r="F110" s="137">
        <v>68</v>
      </c>
      <c r="G110" s="137">
        <v>5</v>
      </c>
      <c r="H110" s="137">
        <v>204</v>
      </c>
      <c r="I110" s="26" t="s">
        <v>177</v>
      </c>
      <c r="J110" s="138">
        <v>3.1637800000000001E-2</v>
      </c>
      <c r="K110" s="138">
        <v>0.18149199999999999</v>
      </c>
      <c r="L110" s="138">
        <v>0.54447599999999996</v>
      </c>
      <c r="M110">
        <v>0</v>
      </c>
    </row>
    <row r="111" spans="1:13" ht="15.6" x14ac:dyDescent="0.3">
      <c r="B111" s="179">
        <f>SUBTOTAL(9, B110:B110)</f>
        <v>3</v>
      </c>
      <c r="H111" s="181">
        <f>SUBTOTAL(9, H110:H110)</f>
        <v>204</v>
      </c>
      <c r="J111" s="182">
        <f>SUBTOTAL(9, J110:J110)</f>
        <v>3.1637800000000001E-2</v>
      </c>
      <c r="L111" s="182">
        <f>SUBTOTAL(9, L110:L110)</f>
        <v>0.54447599999999996</v>
      </c>
    </row>
    <row r="113" spans="1:13" x14ac:dyDescent="0.3">
      <c r="A113" s="144" t="s">
        <v>271</v>
      </c>
      <c r="B113" s="19"/>
      <c r="C113" s="20"/>
      <c r="D113" s="153"/>
      <c r="E113" s="23"/>
      <c r="F113" s="23"/>
      <c r="G113" s="23"/>
      <c r="H113" s="23"/>
      <c r="I113" s="23"/>
      <c r="J113" s="23"/>
      <c r="K113" s="23"/>
      <c r="L113" s="23"/>
    </row>
    <row r="114" spans="1:13" x14ac:dyDescent="0.3">
      <c r="A114" s="136">
        <v>131</v>
      </c>
      <c r="B114" s="136">
        <v>9</v>
      </c>
      <c r="C114" s="26" t="s">
        <v>180</v>
      </c>
      <c r="D114" s="56" t="s">
        <v>176</v>
      </c>
      <c r="E114" s="137">
        <v>80</v>
      </c>
      <c r="F114" s="137">
        <v>80</v>
      </c>
      <c r="G114" s="137">
        <v>5</v>
      </c>
      <c r="H114" s="137">
        <v>720</v>
      </c>
      <c r="I114" s="26" t="s">
        <v>177</v>
      </c>
      <c r="J114" s="138">
        <v>0.12814719999999999</v>
      </c>
      <c r="K114" s="138">
        <v>0.24929689999999999</v>
      </c>
      <c r="L114" s="138">
        <v>2.2436720999999999</v>
      </c>
      <c r="M114">
        <v>0</v>
      </c>
    </row>
    <row r="115" spans="1:13" ht="15.6" x14ac:dyDescent="0.3">
      <c r="B115" s="179">
        <f>SUBTOTAL(9, B114:B114)</f>
        <v>9</v>
      </c>
      <c r="H115" s="181">
        <f>SUBTOTAL(9, H114:H114)</f>
        <v>720</v>
      </c>
      <c r="J115" s="182">
        <f>SUBTOTAL(9, J114:J114)</f>
        <v>0.12814719999999999</v>
      </c>
      <c r="L115" s="182">
        <f>SUBTOTAL(9, L114:L114)</f>
        <v>2.2436720999999999</v>
      </c>
    </row>
    <row r="117" spans="1:13" x14ac:dyDescent="0.3">
      <c r="A117" s="144" t="s">
        <v>272</v>
      </c>
      <c r="B117" s="19"/>
      <c r="C117" s="20"/>
      <c r="D117" s="153"/>
      <c r="E117" s="23"/>
      <c r="F117" s="23"/>
      <c r="G117" s="23"/>
      <c r="H117" s="23"/>
      <c r="I117" s="23"/>
      <c r="J117" s="23"/>
      <c r="K117" s="23"/>
      <c r="L117" s="23"/>
    </row>
    <row r="118" spans="1:13" x14ac:dyDescent="0.3">
      <c r="A118" s="136">
        <v>149</v>
      </c>
      <c r="B118" s="136">
        <v>6</v>
      </c>
      <c r="C118" s="26" t="s">
        <v>188</v>
      </c>
      <c r="D118" s="56" t="s">
        <v>176</v>
      </c>
      <c r="E118" s="137">
        <v>120</v>
      </c>
      <c r="F118" s="137">
        <v>50</v>
      </c>
      <c r="G118" s="137">
        <v>8</v>
      </c>
      <c r="H118" s="137">
        <v>720</v>
      </c>
      <c r="I118" s="26" t="s">
        <v>177</v>
      </c>
      <c r="J118" s="138">
        <v>8.7662900000000002E-2</v>
      </c>
      <c r="K118" s="138">
        <v>0.34984159999999997</v>
      </c>
      <c r="L118" s="138">
        <v>2.0990494000000002</v>
      </c>
      <c r="M118">
        <v>0</v>
      </c>
    </row>
    <row r="119" spans="1:13" ht="15.6" x14ac:dyDescent="0.3">
      <c r="B119" s="179">
        <f>SUBTOTAL(9, B118:B118)</f>
        <v>6</v>
      </c>
      <c r="H119" s="181">
        <f>SUBTOTAL(9, H118:H118)</f>
        <v>720</v>
      </c>
      <c r="J119" s="182">
        <f>SUBTOTAL(9, J118:J118)</f>
        <v>8.7662900000000002E-2</v>
      </c>
      <c r="L119" s="182">
        <f>SUBTOTAL(9, L118:L118)</f>
        <v>2.0990494000000002</v>
      </c>
    </row>
    <row r="121" spans="1:13" x14ac:dyDescent="0.3">
      <c r="A121" s="144" t="s">
        <v>273</v>
      </c>
      <c r="B121" s="19"/>
      <c r="C121" s="20"/>
      <c r="D121" s="153"/>
      <c r="E121" s="23"/>
      <c r="F121" s="23"/>
      <c r="G121" s="23"/>
      <c r="H121" s="23"/>
      <c r="I121" s="23"/>
      <c r="J121" s="23"/>
      <c r="K121" s="23"/>
      <c r="L121" s="23"/>
    </row>
    <row r="122" spans="1:13" x14ac:dyDescent="0.3">
      <c r="A122" s="136">
        <v>151</v>
      </c>
      <c r="B122" s="136">
        <v>3</v>
      </c>
      <c r="C122" s="26" t="s">
        <v>188</v>
      </c>
      <c r="D122" s="56" t="s">
        <v>176</v>
      </c>
      <c r="E122" s="137">
        <v>119.9999036</v>
      </c>
      <c r="F122" s="137">
        <v>59.999949399999998</v>
      </c>
      <c r="G122" s="137">
        <v>8</v>
      </c>
      <c r="H122" s="137">
        <v>359</v>
      </c>
      <c r="I122" s="26" t="s">
        <v>177</v>
      </c>
      <c r="J122" s="138">
        <v>5.1008299999999999E-2</v>
      </c>
      <c r="K122" s="138">
        <v>0.42881330000000001</v>
      </c>
      <c r="L122" s="138">
        <v>1.2864397999999999</v>
      </c>
      <c r="M122">
        <v>0</v>
      </c>
    </row>
    <row r="123" spans="1:13" ht="15.6" x14ac:dyDescent="0.3">
      <c r="B123" s="179">
        <f>SUBTOTAL(9, B122:B122)</f>
        <v>3</v>
      </c>
      <c r="H123" s="181">
        <f>SUBTOTAL(9, H122:H122)</f>
        <v>359</v>
      </c>
      <c r="J123" s="182">
        <f>SUBTOTAL(9, J122:J122)</f>
        <v>5.1008299999999999E-2</v>
      </c>
      <c r="L123" s="182">
        <f>SUBTOTAL(9, L122:L122)</f>
        <v>1.2864397999999999</v>
      </c>
    </row>
    <row r="125" spans="1:13" x14ac:dyDescent="0.3">
      <c r="A125" s="144" t="s">
        <v>274</v>
      </c>
      <c r="B125" s="19"/>
      <c r="C125" s="20"/>
      <c r="D125" s="153"/>
      <c r="E125" s="23"/>
      <c r="F125" s="23"/>
      <c r="G125" s="23"/>
      <c r="H125" s="23"/>
      <c r="I125" s="23"/>
      <c r="J125" s="23"/>
      <c r="K125" s="23"/>
      <c r="L125" s="23"/>
    </row>
    <row r="126" spans="1:13" x14ac:dyDescent="0.3">
      <c r="A126" s="136">
        <v>135</v>
      </c>
      <c r="B126" s="136">
        <v>3</v>
      </c>
      <c r="C126" s="26" t="s">
        <v>188</v>
      </c>
      <c r="D126" s="56" t="s">
        <v>176</v>
      </c>
      <c r="E126" s="137">
        <v>379.54599380000002</v>
      </c>
      <c r="F126" s="137">
        <v>60</v>
      </c>
      <c r="G126" s="137">
        <v>8</v>
      </c>
      <c r="H126" s="137">
        <v>1138</v>
      </c>
      <c r="I126" s="26" t="s">
        <v>177</v>
      </c>
      <c r="J126" s="138">
        <v>0.14821409999999999</v>
      </c>
      <c r="K126" s="138">
        <v>1.3207850000000001</v>
      </c>
      <c r="L126" s="138">
        <v>3.9623550999999999</v>
      </c>
      <c r="M126">
        <v>0</v>
      </c>
    </row>
    <row r="127" spans="1:13" x14ac:dyDescent="0.3">
      <c r="A127" s="136">
        <v>136</v>
      </c>
      <c r="B127" s="136">
        <v>3</v>
      </c>
      <c r="C127" s="26" t="s">
        <v>188</v>
      </c>
      <c r="D127" s="56" t="s">
        <v>176</v>
      </c>
      <c r="E127" s="137">
        <v>377.90204219999998</v>
      </c>
      <c r="F127" s="137">
        <v>60</v>
      </c>
      <c r="G127" s="137">
        <v>8</v>
      </c>
      <c r="H127" s="137">
        <v>1133</v>
      </c>
      <c r="I127" s="26" t="s">
        <v>177</v>
      </c>
      <c r="J127" s="138">
        <v>0.14819209999999999</v>
      </c>
      <c r="K127" s="138">
        <v>1.3207728999999999</v>
      </c>
      <c r="L127" s="138">
        <v>3.9623186000000001</v>
      </c>
      <c r="M127">
        <v>1</v>
      </c>
    </row>
    <row r="128" spans="1:13" x14ac:dyDescent="0.3">
      <c r="A128" s="136">
        <v>137</v>
      </c>
      <c r="B128" s="136">
        <v>3</v>
      </c>
      <c r="C128" s="26" t="s">
        <v>188</v>
      </c>
      <c r="D128" s="56" t="s">
        <v>176</v>
      </c>
      <c r="E128" s="137">
        <v>344.82202430000001</v>
      </c>
      <c r="F128" s="137">
        <v>60</v>
      </c>
      <c r="G128" s="137">
        <v>8</v>
      </c>
      <c r="H128" s="137">
        <v>1034</v>
      </c>
      <c r="I128" s="26" t="s">
        <v>177</v>
      </c>
      <c r="J128" s="138">
        <v>0.12834010000000001</v>
      </c>
      <c r="K128" s="138">
        <v>1.1409403</v>
      </c>
      <c r="L128" s="138">
        <v>3.4228208000000002</v>
      </c>
      <c r="M128">
        <v>0</v>
      </c>
    </row>
    <row r="129" spans="1:13" x14ac:dyDescent="0.3">
      <c r="A129" s="136">
        <v>139</v>
      </c>
      <c r="B129" s="136">
        <v>3</v>
      </c>
      <c r="C129" s="26" t="s">
        <v>188</v>
      </c>
      <c r="D129" s="56" t="s">
        <v>176</v>
      </c>
      <c r="E129" s="137">
        <v>297.68589100000003</v>
      </c>
      <c r="F129" s="137">
        <v>60</v>
      </c>
      <c r="G129" s="137">
        <v>8</v>
      </c>
      <c r="H129" s="137">
        <v>893</v>
      </c>
      <c r="I129" s="26" t="s">
        <v>177</v>
      </c>
      <c r="J129" s="138">
        <v>0.10898140000000001</v>
      </c>
      <c r="K129" s="138">
        <v>0.96211760000000002</v>
      </c>
      <c r="L129" s="138">
        <v>2.8863527000000002</v>
      </c>
      <c r="M129">
        <v>1</v>
      </c>
    </row>
    <row r="130" spans="1:13" x14ac:dyDescent="0.3">
      <c r="A130" s="136">
        <v>141</v>
      </c>
      <c r="B130" s="136">
        <v>3</v>
      </c>
      <c r="C130" s="26" t="s">
        <v>188</v>
      </c>
      <c r="D130" s="56" t="s">
        <v>176</v>
      </c>
      <c r="E130" s="137">
        <v>276.03022750000002</v>
      </c>
      <c r="F130" s="137">
        <v>60</v>
      </c>
      <c r="G130" s="137">
        <v>8</v>
      </c>
      <c r="H130" s="137">
        <v>828</v>
      </c>
      <c r="I130" s="26" t="s">
        <v>177</v>
      </c>
      <c r="J130" s="138">
        <v>0.1125265</v>
      </c>
      <c r="K130" s="138">
        <v>0.99360079999999995</v>
      </c>
      <c r="L130" s="138">
        <v>2.9808024</v>
      </c>
      <c r="M130">
        <v>0</v>
      </c>
    </row>
    <row r="131" spans="1:13" x14ac:dyDescent="0.3">
      <c r="A131" s="136">
        <v>142</v>
      </c>
      <c r="B131" s="136">
        <v>3</v>
      </c>
      <c r="C131" s="26" t="s">
        <v>188</v>
      </c>
      <c r="D131" s="56" t="s">
        <v>176</v>
      </c>
      <c r="E131" s="137">
        <v>257.79166550000002</v>
      </c>
      <c r="F131" s="137">
        <v>60</v>
      </c>
      <c r="G131" s="137">
        <v>8</v>
      </c>
      <c r="H131" s="137">
        <v>773</v>
      </c>
      <c r="I131" s="26" t="s">
        <v>177</v>
      </c>
      <c r="J131" s="138">
        <v>0.1057012</v>
      </c>
      <c r="K131" s="138">
        <v>0.93081440000000004</v>
      </c>
      <c r="L131" s="138">
        <v>2.7924430999999998</v>
      </c>
      <c r="M131">
        <v>1</v>
      </c>
    </row>
    <row r="132" spans="1:13" x14ac:dyDescent="0.3">
      <c r="A132" s="136">
        <v>145</v>
      </c>
      <c r="B132" s="136">
        <v>3</v>
      </c>
      <c r="C132" s="26" t="s">
        <v>188</v>
      </c>
      <c r="D132" s="56" t="s">
        <v>176</v>
      </c>
      <c r="E132" s="137">
        <v>200</v>
      </c>
      <c r="F132" s="137">
        <v>60</v>
      </c>
      <c r="G132" s="137">
        <v>8</v>
      </c>
      <c r="H132" s="137">
        <v>600</v>
      </c>
      <c r="I132" s="26" t="s">
        <v>177</v>
      </c>
      <c r="J132" s="138">
        <v>8.4603200000000003E-2</v>
      </c>
      <c r="K132" s="138">
        <v>0.73768259999999997</v>
      </c>
      <c r="L132" s="138">
        <v>2.2130478999999998</v>
      </c>
      <c r="M132">
        <v>0</v>
      </c>
    </row>
    <row r="133" spans="1:13" x14ac:dyDescent="0.3">
      <c r="A133" s="136">
        <v>146</v>
      </c>
      <c r="B133" s="136">
        <v>30</v>
      </c>
      <c r="C133" s="26" t="s">
        <v>188</v>
      </c>
      <c r="D133" s="56" t="s">
        <v>176</v>
      </c>
      <c r="E133" s="137">
        <v>190</v>
      </c>
      <c r="F133" s="137">
        <v>60</v>
      </c>
      <c r="G133" s="137">
        <v>8</v>
      </c>
      <c r="H133" s="137">
        <v>5700</v>
      </c>
      <c r="I133" s="26" t="s">
        <v>177</v>
      </c>
      <c r="J133" s="138">
        <v>0.80104779999999998</v>
      </c>
      <c r="K133" s="138">
        <v>0.70186809999999999</v>
      </c>
      <c r="L133" s="138">
        <v>21.056043800000001</v>
      </c>
      <c r="M133">
        <v>1</v>
      </c>
    </row>
    <row r="134" spans="1:13" x14ac:dyDescent="0.3">
      <c r="A134" s="136">
        <v>155</v>
      </c>
      <c r="B134" s="136">
        <v>6</v>
      </c>
      <c r="C134" s="26" t="s">
        <v>188</v>
      </c>
      <c r="D134" s="56" t="s">
        <v>176</v>
      </c>
      <c r="E134" s="137">
        <v>110</v>
      </c>
      <c r="F134" s="137">
        <v>60</v>
      </c>
      <c r="G134" s="137">
        <v>8</v>
      </c>
      <c r="H134" s="137">
        <v>660</v>
      </c>
      <c r="I134" s="26" t="s">
        <v>177</v>
      </c>
      <c r="J134" s="138">
        <v>9.51935E-2</v>
      </c>
      <c r="K134" s="138">
        <v>0.38838780000000001</v>
      </c>
      <c r="L134" s="138">
        <v>2.330327</v>
      </c>
      <c r="M134">
        <v>0</v>
      </c>
    </row>
    <row r="135" spans="1:13" x14ac:dyDescent="0.3">
      <c r="A135" s="136">
        <v>160</v>
      </c>
      <c r="B135" s="136">
        <v>3</v>
      </c>
      <c r="C135" s="26" t="s">
        <v>188</v>
      </c>
      <c r="D135" s="56" t="s">
        <v>176</v>
      </c>
      <c r="E135" s="137">
        <v>60</v>
      </c>
      <c r="F135" s="137">
        <v>60</v>
      </c>
      <c r="G135" s="137">
        <v>8</v>
      </c>
      <c r="H135" s="137">
        <v>180</v>
      </c>
      <c r="I135" s="26" t="s">
        <v>177</v>
      </c>
      <c r="J135" s="138">
        <v>2.7509700000000002E-2</v>
      </c>
      <c r="K135" s="138">
        <v>0.2150668</v>
      </c>
      <c r="L135" s="138">
        <v>0.64520029999999995</v>
      </c>
      <c r="M135">
        <v>1</v>
      </c>
    </row>
    <row r="136" spans="1:13" ht="15.6" x14ac:dyDescent="0.3">
      <c r="B136" s="179">
        <f>SUBTOTAL(9, B126:B135)</f>
        <v>60</v>
      </c>
      <c r="H136" s="181">
        <f>SUBTOTAL(9, H126:H135)</f>
        <v>12939</v>
      </c>
      <c r="J136" s="182">
        <f>SUBTOTAL(9, J126:J135)</f>
        <v>1.7603095999999998</v>
      </c>
      <c r="L136" s="182">
        <f>SUBTOTAL(9, L126:L135)</f>
        <v>46.251711700000001</v>
      </c>
    </row>
    <row r="138" spans="1:13" x14ac:dyDescent="0.3">
      <c r="A138" s="144" t="s">
        <v>275</v>
      </c>
      <c r="B138" s="19"/>
      <c r="C138" s="20"/>
      <c r="D138" s="153"/>
      <c r="E138" s="23"/>
      <c r="F138" s="23"/>
      <c r="G138" s="23"/>
      <c r="H138" s="23"/>
      <c r="I138" s="23"/>
      <c r="J138" s="23"/>
      <c r="K138" s="23"/>
      <c r="L138" s="23"/>
    </row>
    <row r="139" spans="1:13" x14ac:dyDescent="0.3">
      <c r="A139" s="136">
        <v>157</v>
      </c>
      <c r="B139" s="136">
        <v>3</v>
      </c>
      <c r="C139" s="26" t="s">
        <v>188</v>
      </c>
      <c r="D139" s="56" t="s">
        <v>176</v>
      </c>
      <c r="E139" s="137">
        <v>80.718235500000006</v>
      </c>
      <c r="F139" s="137">
        <v>64.999999700000004</v>
      </c>
      <c r="G139" s="137">
        <v>8</v>
      </c>
      <c r="H139" s="137">
        <v>242</v>
      </c>
      <c r="I139" s="26" t="s">
        <v>177</v>
      </c>
      <c r="J139" s="138">
        <v>2.9497900000000001E-2</v>
      </c>
      <c r="K139" s="138">
        <v>0.23191339999999999</v>
      </c>
      <c r="L139" s="138">
        <v>0.69574009999999997</v>
      </c>
      <c r="M139">
        <v>0</v>
      </c>
    </row>
    <row r="140" spans="1:13" x14ac:dyDescent="0.3">
      <c r="A140" s="136">
        <v>159</v>
      </c>
      <c r="B140" s="136">
        <v>3</v>
      </c>
      <c r="C140" s="26" t="s">
        <v>188</v>
      </c>
      <c r="D140" s="56" t="s">
        <v>176</v>
      </c>
      <c r="E140" s="137">
        <v>58.1568015</v>
      </c>
      <c r="F140" s="137">
        <v>64.999999399999993</v>
      </c>
      <c r="G140" s="137">
        <v>8</v>
      </c>
      <c r="H140" s="137">
        <v>174</v>
      </c>
      <c r="I140" s="26" t="s">
        <v>177</v>
      </c>
      <c r="J140" s="138">
        <v>2.10359E-2</v>
      </c>
      <c r="K140" s="138">
        <v>0.1537085</v>
      </c>
      <c r="L140" s="138">
        <v>0.46112560000000002</v>
      </c>
      <c r="M140">
        <v>1</v>
      </c>
    </row>
    <row r="141" spans="1:13" ht="15.6" x14ac:dyDescent="0.3">
      <c r="B141" s="179">
        <f>SUBTOTAL(9, B139:B140)</f>
        <v>6</v>
      </c>
      <c r="H141" s="181">
        <f>SUBTOTAL(9, H139:H140)</f>
        <v>416</v>
      </c>
      <c r="J141" s="182">
        <f>SUBTOTAL(9, J139:J140)</f>
        <v>5.0533800000000004E-2</v>
      </c>
      <c r="L141" s="182">
        <f>SUBTOTAL(9, L139:L140)</f>
        <v>1.1568657</v>
      </c>
    </row>
    <row r="143" spans="1:13" x14ac:dyDescent="0.3">
      <c r="A143" s="144" t="s">
        <v>276</v>
      </c>
      <c r="B143" s="19"/>
      <c r="C143" s="20"/>
      <c r="D143" s="153"/>
      <c r="E143" s="23"/>
      <c r="F143" s="23"/>
      <c r="G143" s="23"/>
      <c r="H143" s="23"/>
      <c r="I143" s="23"/>
      <c r="J143" s="23"/>
      <c r="K143" s="23"/>
      <c r="L143" s="23"/>
    </row>
    <row r="144" spans="1:13" x14ac:dyDescent="0.3">
      <c r="A144" s="136">
        <v>148</v>
      </c>
      <c r="B144" s="136">
        <v>3</v>
      </c>
      <c r="C144" s="26" t="s">
        <v>188</v>
      </c>
      <c r="D144" s="56" t="s">
        <v>176</v>
      </c>
      <c r="E144" s="137">
        <v>120.0000007</v>
      </c>
      <c r="F144" s="137">
        <v>67.611949899999999</v>
      </c>
      <c r="G144" s="137">
        <v>8</v>
      </c>
      <c r="H144" s="137">
        <v>360</v>
      </c>
      <c r="I144" s="26" t="s">
        <v>177</v>
      </c>
      <c r="J144" s="138">
        <v>4.0138300000000002E-2</v>
      </c>
      <c r="K144" s="138">
        <v>0.31845770000000001</v>
      </c>
      <c r="L144" s="138">
        <v>0.95537320000000003</v>
      </c>
      <c r="M144">
        <v>0</v>
      </c>
    </row>
    <row r="145" spans="1:13" ht="15.6" x14ac:dyDescent="0.3">
      <c r="B145" s="179">
        <f>SUBTOTAL(9, B144:B144)</f>
        <v>3</v>
      </c>
      <c r="H145" s="181">
        <f>SUBTOTAL(9, H144:H144)</f>
        <v>360</v>
      </c>
      <c r="J145" s="182">
        <f>SUBTOTAL(9, J144:J144)</f>
        <v>4.0138300000000002E-2</v>
      </c>
      <c r="L145" s="182">
        <f>SUBTOTAL(9, L144:L144)</f>
        <v>0.95537320000000003</v>
      </c>
    </row>
    <row r="147" spans="1:13" x14ac:dyDescent="0.3">
      <c r="A147" s="144" t="s">
        <v>277</v>
      </c>
      <c r="B147" s="19"/>
      <c r="C147" s="20"/>
      <c r="D147" s="153"/>
      <c r="E147" s="23"/>
      <c r="F147" s="23"/>
      <c r="G147" s="23"/>
      <c r="H147" s="23"/>
      <c r="I147" s="23"/>
      <c r="J147" s="23"/>
      <c r="K147" s="23"/>
      <c r="L147" s="23"/>
    </row>
    <row r="148" spans="1:13" x14ac:dyDescent="0.3">
      <c r="A148" s="136">
        <v>150</v>
      </c>
      <c r="B148" s="136">
        <v>3</v>
      </c>
      <c r="C148" s="26" t="s">
        <v>188</v>
      </c>
      <c r="D148" s="56" t="s">
        <v>176</v>
      </c>
      <c r="E148" s="137">
        <v>119.9999036</v>
      </c>
      <c r="F148" s="137">
        <v>69.925600900000006</v>
      </c>
      <c r="G148" s="137">
        <v>8</v>
      </c>
      <c r="H148" s="137">
        <v>359</v>
      </c>
      <c r="I148" s="26" t="s">
        <v>177</v>
      </c>
      <c r="J148" s="138">
        <v>3.8066999999999997E-2</v>
      </c>
      <c r="K148" s="138">
        <v>0.29313329999999999</v>
      </c>
      <c r="L148" s="138">
        <v>0.87939990000000001</v>
      </c>
      <c r="M148">
        <v>0</v>
      </c>
    </row>
    <row r="149" spans="1:13" ht="15.6" x14ac:dyDescent="0.3">
      <c r="B149" s="179">
        <f>SUBTOTAL(9, B148:B148)</f>
        <v>3</v>
      </c>
      <c r="H149" s="181">
        <f>SUBTOTAL(9, H148:H148)</f>
        <v>359</v>
      </c>
      <c r="J149" s="182">
        <f>SUBTOTAL(9, J148:J148)</f>
        <v>3.8066999999999997E-2</v>
      </c>
      <c r="L149" s="182">
        <f>SUBTOTAL(9, L148:L148)</f>
        <v>0.87939990000000001</v>
      </c>
    </row>
    <row r="151" spans="1:13" x14ac:dyDescent="0.3">
      <c r="A151" s="144" t="s">
        <v>278</v>
      </c>
      <c r="B151" s="19"/>
      <c r="C151" s="20"/>
      <c r="D151" s="153"/>
      <c r="E151" s="23"/>
      <c r="F151" s="23"/>
      <c r="G151" s="23"/>
      <c r="H151" s="23"/>
      <c r="I151" s="23"/>
      <c r="J151" s="23"/>
      <c r="K151" s="23"/>
      <c r="L151" s="23"/>
    </row>
    <row r="152" spans="1:13" x14ac:dyDescent="0.3">
      <c r="A152" s="136">
        <v>158</v>
      </c>
      <c r="B152" s="136">
        <v>3</v>
      </c>
      <c r="C152" s="26" t="s">
        <v>188</v>
      </c>
      <c r="D152" s="56" t="s">
        <v>176</v>
      </c>
      <c r="E152" s="137">
        <v>65.000002899999998</v>
      </c>
      <c r="F152" s="137">
        <v>72.479098300000004</v>
      </c>
      <c r="G152" s="137">
        <v>8</v>
      </c>
      <c r="H152" s="137">
        <v>195</v>
      </c>
      <c r="I152" s="26" t="s">
        <v>177</v>
      </c>
      <c r="J152" s="138">
        <v>2.5415900000000002E-2</v>
      </c>
      <c r="K152" s="138">
        <v>0.1939254</v>
      </c>
      <c r="L152" s="138">
        <v>0.58177619999999997</v>
      </c>
      <c r="M152">
        <v>0</v>
      </c>
    </row>
    <row r="153" spans="1:13" ht="15.6" x14ac:dyDescent="0.3">
      <c r="B153" s="179">
        <f>SUBTOTAL(9, B152:B152)</f>
        <v>3</v>
      </c>
      <c r="H153" s="181">
        <f>SUBTOTAL(9, H152:H152)</f>
        <v>195</v>
      </c>
      <c r="J153" s="182">
        <f>SUBTOTAL(9, J152:J152)</f>
        <v>2.5415900000000002E-2</v>
      </c>
      <c r="L153" s="182">
        <f>SUBTOTAL(9, L152:L152)</f>
        <v>0.58177619999999997</v>
      </c>
    </row>
    <row r="155" spans="1:13" x14ac:dyDescent="0.3">
      <c r="A155" s="144" t="s">
        <v>279</v>
      </c>
      <c r="B155" s="19"/>
      <c r="C155" s="20"/>
      <c r="D155" s="153"/>
      <c r="E155" s="23"/>
      <c r="F155" s="23"/>
      <c r="G155" s="23"/>
      <c r="H155" s="23"/>
      <c r="I155" s="23"/>
      <c r="J155" s="23"/>
      <c r="K155" s="23"/>
      <c r="L155" s="23"/>
    </row>
    <row r="156" spans="1:13" x14ac:dyDescent="0.3">
      <c r="A156" s="136">
        <v>147</v>
      </c>
      <c r="B156" s="136">
        <v>3</v>
      </c>
      <c r="C156" s="26" t="s">
        <v>188</v>
      </c>
      <c r="D156" s="56" t="s">
        <v>176</v>
      </c>
      <c r="E156" s="137">
        <v>123.5750013</v>
      </c>
      <c r="F156" s="137">
        <v>76.678809799999996</v>
      </c>
      <c r="G156" s="137">
        <v>8</v>
      </c>
      <c r="H156" s="137">
        <v>370</v>
      </c>
      <c r="I156" s="26" t="s">
        <v>177</v>
      </c>
      <c r="J156" s="138">
        <v>4.4009300000000001E-2</v>
      </c>
      <c r="K156" s="138">
        <v>0.36071760000000003</v>
      </c>
      <c r="L156" s="138">
        <v>1.0821527</v>
      </c>
      <c r="M156">
        <v>0</v>
      </c>
    </row>
    <row r="157" spans="1:13" ht="15.6" x14ac:dyDescent="0.3">
      <c r="B157" s="179">
        <f>SUBTOTAL(9, B156:B156)</f>
        <v>3</v>
      </c>
      <c r="H157" s="181">
        <f>SUBTOTAL(9, H156:H156)</f>
        <v>370</v>
      </c>
      <c r="J157" s="182">
        <f>SUBTOTAL(9, J156:J156)</f>
        <v>4.4009300000000001E-2</v>
      </c>
      <c r="L157" s="182">
        <f>SUBTOTAL(9, L156:L156)</f>
        <v>1.0821527</v>
      </c>
    </row>
    <row r="159" spans="1:13" x14ac:dyDescent="0.3">
      <c r="A159" s="144" t="s">
        <v>280</v>
      </c>
      <c r="B159" s="19"/>
      <c r="C159" s="20"/>
      <c r="D159" s="153"/>
      <c r="E159" s="23"/>
      <c r="F159" s="23"/>
      <c r="G159" s="23"/>
      <c r="H159" s="23"/>
      <c r="I159" s="23"/>
      <c r="J159" s="23"/>
      <c r="K159" s="23"/>
      <c r="L159" s="23"/>
    </row>
    <row r="160" spans="1:13" x14ac:dyDescent="0.3">
      <c r="A160" s="136">
        <v>156</v>
      </c>
      <c r="B160" s="136">
        <v>3</v>
      </c>
      <c r="C160" s="26" t="s">
        <v>188</v>
      </c>
      <c r="D160" s="56" t="s">
        <v>176</v>
      </c>
      <c r="E160" s="137">
        <v>71.121208699999997</v>
      </c>
      <c r="F160" s="137">
        <v>99.9621152</v>
      </c>
      <c r="G160" s="137">
        <v>8</v>
      </c>
      <c r="H160" s="137">
        <v>213</v>
      </c>
      <c r="I160" s="26" t="s">
        <v>177</v>
      </c>
      <c r="J160" s="138">
        <v>3.6839200000000002E-2</v>
      </c>
      <c r="K160" s="138">
        <v>0.2966818</v>
      </c>
      <c r="L160" s="138">
        <v>0.89004539999999999</v>
      </c>
      <c r="M160">
        <v>0</v>
      </c>
    </row>
    <row r="161" spans="1:13" ht="15.6" x14ac:dyDescent="0.3">
      <c r="B161" s="179">
        <f>SUBTOTAL(9, B160:B160)</f>
        <v>3</v>
      </c>
      <c r="H161" s="181">
        <f>SUBTOTAL(9, H160:H160)</f>
        <v>213</v>
      </c>
      <c r="J161" s="182">
        <f>SUBTOTAL(9, J160:J160)</f>
        <v>3.6839200000000002E-2</v>
      </c>
      <c r="L161" s="182">
        <f>SUBTOTAL(9, L160:L160)</f>
        <v>0.89004539999999999</v>
      </c>
    </row>
    <row r="163" spans="1:13" x14ac:dyDescent="0.3">
      <c r="A163" s="144" t="s">
        <v>281</v>
      </c>
      <c r="B163" s="19"/>
      <c r="C163" s="20"/>
      <c r="D163" s="153"/>
      <c r="E163" s="23"/>
      <c r="F163" s="23"/>
      <c r="G163" s="23"/>
      <c r="H163" s="23"/>
      <c r="I163" s="23"/>
      <c r="J163" s="23"/>
      <c r="K163" s="23"/>
      <c r="L163" s="23"/>
    </row>
    <row r="164" spans="1:13" x14ac:dyDescent="0.3">
      <c r="A164" s="136">
        <v>154</v>
      </c>
      <c r="B164" s="136">
        <v>3</v>
      </c>
      <c r="C164" s="26" t="s">
        <v>188</v>
      </c>
      <c r="D164" s="56" t="s">
        <v>176</v>
      </c>
      <c r="E164" s="137">
        <v>99.970923900000003</v>
      </c>
      <c r="F164" s="137">
        <v>114.54375</v>
      </c>
      <c r="G164" s="137">
        <v>8</v>
      </c>
      <c r="H164" s="137">
        <v>299</v>
      </c>
      <c r="I164" s="26" t="s">
        <v>177</v>
      </c>
      <c r="J164" s="138">
        <v>4.98006E-2</v>
      </c>
      <c r="K164" s="138">
        <v>0.40723939999999997</v>
      </c>
      <c r="L164" s="138">
        <v>1.2217183</v>
      </c>
      <c r="M164">
        <v>0</v>
      </c>
    </row>
    <row r="165" spans="1:13" ht="15.6" x14ac:dyDescent="0.3">
      <c r="B165" s="179">
        <f>SUBTOTAL(9, B164:B164)</f>
        <v>3</v>
      </c>
      <c r="H165" s="181">
        <f>SUBTOTAL(9, H164:H164)</f>
        <v>299</v>
      </c>
      <c r="J165" s="182">
        <f>SUBTOTAL(9, J164:J164)</f>
        <v>4.98006E-2</v>
      </c>
      <c r="L165" s="182">
        <f>SUBTOTAL(9, L164:L164)</f>
        <v>1.2217183</v>
      </c>
    </row>
    <row r="167" spans="1:13" x14ac:dyDescent="0.3">
      <c r="A167" s="144" t="s">
        <v>282</v>
      </c>
      <c r="B167" s="19"/>
      <c r="C167" s="20"/>
      <c r="D167" s="153"/>
      <c r="E167" s="23"/>
      <c r="F167" s="23"/>
      <c r="G167" s="23"/>
      <c r="H167" s="23"/>
      <c r="I167" s="23"/>
      <c r="J167" s="23"/>
      <c r="K167" s="23"/>
      <c r="L167" s="23"/>
    </row>
    <row r="168" spans="1:13" x14ac:dyDescent="0.3">
      <c r="A168" s="136">
        <v>152</v>
      </c>
      <c r="B168" s="136">
        <v>3</v>
      </c>
      <c r="C168" s="26" t="s">
        <v>188</v>
      </c>
      <c r="D168" s="56" t="s">
        <v>176</v>
      </c>
      <c r="E168" s="137">
        <v>86.153760300000002</v>
      </c>
      <c r="F168" s="137">
        <v>118.0000002</v>
      </c>
      <c r="G168" s="137">
        <v>8</v>
      </c>
      <c r="H168" s="137">
        <v>258</v>
      </c>
      <c r="I168" s="26" t="s">
        <v>177</v>
      </c>
      <c r="J168" s="138">
        <v>5.4413099999999999E-2</v>
      </c>
      <c r="K168" s="138">
        <v>0.45652039999999999</v>
      </c>
      <c r="L168" s="138">
        <v>1.3695613</v>
      </c>
      <c r="M168">
        <v>0</v>
      </c>
    </row>
    <row r="169" spans="1:13" x14ac:dyDescent="0.3">
      <c r="A169" s="136">
        <v>153</v>
      </c>
      <c r="B169" s="136">
        <v>3</v>
      </c>
      <c r="C169" s="26" t="s">
        <v>188</v>
      </c>
      <c r="D169" s="56" t="s">
        <v>176</v>
      </c>
      <c r="E169" s="137">
        <v>111.21295430000001</v>
      </c>
      <c r="F169" s="137">
        <v>118.0000002</v>
      </c>
      <c r="G169" s="137">
        <v>8</v>
      </c>
      <c r="H169" s="137">
        <v>333</v>
      </c>
      <c r="I169" s="26" t="s">
        <v>177</v>
      </c>
      <c r="J169" s="138">
        <v>7.5401599999999999E-2</v>
      </c>
      <c r="K169" s="138">
        <v>0.66317199999999998</v>
      </c>
      <c r="L169" s="138">
        <v>1.9895160000000001</v>
      </c>
      <c r="M169">
        <v>1</v>
      </c>
    </row>
    <row r="170" spans="1:13" ht="15.6" x14ac:dyDescent="0.3">
      <c r="B170" s="179">
        <f>SUBTOTAL(9, B168:B169)</f>
        <v>6</v>
      </c>
      <c r="H170" s="181">
        <f>SUBTOTAL(9, H168:H169)</f>
        <v>591</v>
      </c>
      <c r="J170" s="182">
        <f>SUBTOTAL(9, J168:J169)</f>
        <v>0.12981470000000001</v>
      </c>
      <c r="L170" s="182">
        <f>SUBTOTAL(9, L168:L169)</f>
        <v>3.3590773</v>
      </c>
    </row>
    <row r="172" spans="1:13" x14ac:dyDescent="0.3">
      <c r="A172" s="144" t="s">
        <v>283</v>
      </c>
      <c r="B172" s="19"/>
      <c r="C172" s="20"/>
      <c r="D172" s="153"/>
      <c r="E172" s="23"/>
      <c r="F172" s="23"/>
      <c r="G172" s="23"/>
      <c r="H172" s="23"/>
      <c r="I172" s="23"/>
      <c r="J172" s="23"/>
      <c r="K172" s="23"/>
      <c r="L172" s="23"/>
    </row>
    <row r="173" spans="1:13" x14ac:dyDescent="0.3">
      <c r="A173" s="136">
        <v>144</v>
      </c>
      <c r="B173" s="136">
        <v>3</v>
      </c>
      <c r="C173" s="26" t="s">
        <v>188</v>
      </c>
      <c r="D173" s="56" t="s">
        <v>176</v>
      </c>
      <c r="E173" s="137">
        <v>60</v>
      </c>
      <c r="F173" s="137">
        <v>211.73500290000001</v>
      </c>
      <c r="G173" s="137">
        <v>8</v>
      </c>
      <c r="H173" s="137">
        <v>180</v>
      </c>
      <c r="I173" s="26" t="s">
        <v>177</v>
      </c>
      <c r="J173" s="138">
        <v>7.3585100000000001E-2</v>
      </c>
      <c r="K173" s="138">
        <v>0.63510319999999998</v>
      </c>
      <c r="L173" s="138">
        <v>1.9053097000000001</v>
      </c>
      <c r="M173">
        <v>0</v>
      </c>
    </row>
    <row r="174" spans="1:13" ht="15.6" x14ac:dyDescent="0.3">
      <c r="B174" s="179">
        <f>SUBTOTAL(9, B173:B173)</f>
        <v>3</v>
      </c>
      <c r="H174" s="181">
        <f>SUBTOTAL(9, H173:H173)</f>
        <v>180</v>
      </c>
      <c r="J174" s="182">
        <f>SUBTOTAL(9, J173:J173)</f>
        <v>7.3585100000000001E-2</v>
      </c>
      <c r="L174" s="182">
        <f>SUBTOTAL(9, L173:L173)</f>
        <v>1.9053097000000001</v>
      </c>
    </row>
    <row r="176" spans="1:13" x14ac:dyDescent="0.3">
      <c r="A176" s="144" t="s">
        <v>284</v>
      </c>
      <c r="B176" s="19"/>
      <c r="C176" s="20"/>
      <c r="D176" s="153"/>
      <c r="E176" s="23"/>
      <c r="F176" s="23"/>
      <c r="G176" s="23"/>
      <c r="H176" s="23"/>
      <c r="I176" s="23"/>
      <c r="J176" s="23"/>
      <c r="K176" s="23"/>
      <c r="L176" s="23"/>
    </row>
    <row r="177" spans="1:13" x14ac:dyDescent="0.3">
      <c r="A177" s="136">
        <v>143</v>
      </c>
      <c r="B177" s="136">
        <v>3</v>
      </c>
      <c r="C177" s="26" t="s">
        <v>188</v>
      </c>
      <c r="D177" s="56" t="s">
        <v>176</v>
      </c>
      <c r="E177" s="137">
        <v>60</v>
      </c>
      <c r="F177" s="137">
        <v>249.59996559999999</v>
      </c>
      <c r="G177" s="137">
        <v>8</v>
      </c>
      <c r="H177" s="137">
        <v>180</v>
      </c>
      <c r="I177" s="26" t="s">
        <v>177</v>
      </c>
      <c r="J177" s="138">
        <v>8.9034000000000002E-2</v>
      </c>
      <c r="K177" s="138">
        <v>0.77777839999999998</v>
      </c>
      <c r="L177" s="138">
        <v>2.3333352000000001</v>
      </c>
      <c r="M177">
        <v>0</v>
      </c>
    </row>
    <row r="178" spans="1:13" ht="15.6" x14ac:dyDescent="0.3">
      <c r="B178" s="179">
        <f>SUBTOTAL(9, B177:B177)</f>
        <v>3</v>
      </c>
      <c r="H178" s="181">
        <f>SUBTOTAL(9, H177:H177)</f>
        <v>180</v>
      </c>
      <c r="J178" s="182">
        <f>SUBTOTAL(9, J177:J177)</f>
        <v>8.9034000000000002E-2</v>
      </c>
      <c r="L178" s="182">
        <f>SUBTOTAL(9, L177:L177)</f>
        <v>2.3333352000000001</v>
      </c>
    </row>
    <row r="180" spans="1:13" x14ac:dyDescent="0.3">
      <c r="A180" s="144" t="s">
        <v>285</v>
      </c>
      <c r="B180" s="19"/>
      <c r="C180" s="20"/>
      <c r="D180" s="153"/>
      <c r="E180" s="23"/>
      <c r="F180" s="23"/>
      <c r="G180" s="23"/>
      <c r="H180" s="23"/>
      <c r="I180" s="23"/>
      <c r="J180" s="23"/>
      <c r="K180" s="23"/>
      <c r="L180" s="23"/>
    </row>
    <row r="181" spans="1:13" x14ac:dyDescent="0.3">
      <c r="A181" s="136">
        <v>140</v>
      </c>
      <c r="B181" s="136">
        <v>3</v>
      </c>
      <c r="C181" s="26" t="s">
        <v>188</v>
      </c>
      <c r="D181" s="56" t="s">
        <v>176</v>
      </c>
      <c r="E181" s="137">
        <v>60</v>
      </c>
      <c r="F181" s="137">
        <v>285.02285790000002</v>
      </c>
      <c r="G181" s="137">
        <v>8</v>
      </c>
      <c r="H181" s="137">
        <v>180</v>
      </c>
      <c r="I181" s="26" t="s">
        <v>177</v>
      </c>
      <c r="J181" s="138">
        <v>0.1158035</v>
      </c>
      <c r="K181" s="138">
        <v>1.0236938</v>
      </c>
      <c r="L181" s="138">
        <v>3.0710814000000002</v>
      </c>
      <c r="M181">
        <v>0</v>
      </c>
    </row>
    <row r="182" spans="1:13" ht="15.6" x14ac:dyDescent="0.3">
      <c r="B182" s="179">
        <f>SUBTOTAL(9, B181:B181)</f>
        <v>3</v>
      </c>
      <c r="H182" s="181">
        <f>SUBTOTAL(9, H181:H181)</f>
        <v>180</v>
      </c>
      <c r="J182" s="182">
        <f>SUBTOTAL(9, J181:J181)</f>
        <v>0.1158035</v>
      </c>
      <c r="L182" s="182">
        <f>SUBTOTAL(9, L181:L181)</f>
        <v>3.0710814000000002</v>
      </c>
    </row>
    <row r="184" spans="1:13" x14ac:dyDescent="0.3">
      <c r="A184" s="144" t="s">
        <v>286</v>
      </c>
      <c r="B184" s="19"/>
      <c r="C184" s="20"/>
      <c r="D184" s="153"/>
      <c r="E184" s="23"/>
      <c r="F184" s="23"/>
      <c r="G184" s="23"/>
      <c r="H184" s="23"/>
      <c r="I184" s="23"/>
      <c r="J184" s="23"/>
      <c r="K184" s="23"/>
      <c r="L184" s="23"/>
    </row>
    <row r="185" spans="1:13" x14ac:dyDescent="0.3">
      <c r="A185" s="136">
        <v>138</v>
      </c>
      <c r="B185" s="136">
        <v>3</v>
      </c>
      <c r="C185" s="26" t="s">
        <v>188</v>
      </c>
      <c r="D185" s="56" t="s">
        <v>176</v>
      </c>
      <c r="E185" s="137">
        <v>60</v>
      </c>
      <c r="F185" s="137">
        <v>300.28389950000002</v>
      </c>
      <c r="G185" s="137">
        <v>8</v>
      </c>
      <c r="H185" s="137">
        <v>180</v>
      </c>
      <c r="I185" s="26" t="s">
        <v>177</v>
      </c>
      <c r="J185" s="138">
        <v>0.1215608</v>
      </c>
      <c r="K185" s="138">
        <v>1.0766458999999999</v>
      </c>
      <c r="L185" s="138">
        <v>3.2299376</v>
      </c>
      <c r="M185">
        <v>0</v>
      </c>
    </row>
    <row r="186" spans="1:13" ht="15.6" x14ac:dyDescent="0.3">
      <c r="B186" s="179">
        <f>SUBTOTAL(9, B185:B185)</f>
        <v>3</v>
      </c>
      <c r="H186" s="181">
        <f>SUBTOTAL(9, H185:H185)</f>
        <v>180</v>
      </c>
      <c r="J186" s="182">
        <f>SUBTOTAL(9, J185:J185)</f>
        <v>0.1215608</v>
      </c>
      <c r="L186" s="182">
        <f>SUBTOTAL(9, L185:L185)</f>
        <v>3.2299376</v>
      </c>
    </row>
    <row r="188" spans="1:13" x14ac:dyDescent="0.3">
      <c r="A188" s="144" t="s">
        <v>287</v>
      </c>
      <c r="B188" s="19"/>
      <c r="C188" s="20"/>
      <c r="D188" s="153"/>
      <c r="E188" s="23"/>
      <c r="F188" s="23"/>
      <c r="G188" s="23"/>
      <c r="H188" s="23"/>
      <c r="I188" s="23"/>
      <c r="J188" s="23"/>
      <c r="K188" s="23"/>
      <c r="L188" s="23"/>
    </row>
    <row r="189" spans="1:13" x14ac:dyDescent="0.3">
      <c r="A189" s="136">
        <v>134</v>
      </c>
      <c r="B189" s="136">
        <v>3</v>
      </c>
      <c r="C189" s="26" t="s">
        <v>188</v>
      </c>
      <c r="D189" s="56" t="s">
        <v>176</v>
      </c>
      <c r="E189" s="137">
        <v>60</v>
      </c>
      <c r="F189" s="137">
        <v>398.27113680000002</v>
      </c>
      <c r="G189" s="137">
        <v>8</v>
      </c>
      <c r="H189" s="137">
        <v>180</v>
      </c>
      <c r="I189" s="26" t="s">
        <v>177</v>
      </c>
      <c r="J189" s="138">
        <v>0.15456139999999999</v>
      </c>
      <c r="K189" s="138">
        <v>1.3787916</v>
      </c>
      <c r="L189" s="138">
        <v>4.1363747999999996</v>
      </c>
      <c r="M189">
        <v>0</v>
      </c>
    </row>
    <row r="190" spans="1:13" ht="15.6" x14ac:dyDescent="0.3">
      <c r="B190" s="179">
        <f>SUBTOTAL(9, B189:B189)</f>
        <v>3</v>
      </c>
      <c r="H190" s="181">
        <f>SUBTOTAL(9, H189:H189)</f>
        <v>180</v>
      </c>
      <c r="J190" s="182">
        <f>SUBTOTAL(9, J189:J189)</f>
        <v>0.15456139999999999</v>
      </c>
      <c r="L190" s="182">
        <f>SUBTOTAL(9, L189:L189)</f>
        <v>4.1363747999999996</v>
      </c>
    </row>
    <row r="192" spans="1:13" x14ac:dyDescent="0.3">
      <c r="A192" s="144" t="s">
        <v>288</v>
      </c>
      <c r="B192" s="19"/>
      <c r="C192" s="20"/>
      <c r="D192" s="153"/>
      <c r="E192" s="23"/>
      <c r="F192" s="23"/>
      <c r="G192" s="23"/>
      <c r="H192" s="23"/>
      <c r="I192" s="23"/>
      <c r="J192" s="23"/>
      <c r="K192" s="23"/>
      <c r="L192" s="23"/>
    </row>
    <row r="193" spans="1:13" x14ac:dyDescent="0.3">
      <c r="A193" s="136">
        <v>133</v>
      </c>
      <c r="B193" s="136">
        <v>3</v>
      </c>
      <c r="C193" s="26" t="s">
        <v>188</v>
      </c>
      <c r="D193" s="56" t="s">
        <v>176</v>
      </c>
      <c r="E193" s="137">
        <v>60</v>
      </c>
      <c r="F193" s="137">
        <v>404.24112459999998</v>
      </c>
      <c r="G193" s="137">
        <v>8</v>
      </c>
      <c r="H193" s="137">
        <v>180</v>
      </c>
      <c r="I193" s="26" t="s">
        <v>177</v>
      </c>
      <c r="J193" s="138">
        <v>0.1572289</v>
      </c>
      <c r="K193" s="138">
        <v>1.4034188999999999</v>
      </c>
      <c r="L193" s="138">
        <v>4.2102567000000004</v>
      </c>
      <c r="M193">
        <v>0</v>
      </c>
    </row>
    <row r="194" spans="1:13" ht="15.6" x14ac:dyDescent="0.3">
      <c r="B194" s="179">
        <f>SUBTOTAL(9, B193:B193)</f>
        <v>3</v>
      </c>
      <c r="H194" s="181">
        <f>SUBTOTAL(9, H193:H193)</f>
        <v>180</v>
      </c>
      <c r="J194" s="182">
        <f>SUBTOTAL(9, J193:J193)</f>
        <v>0.1572289</v>
      </c>
      <c r="L194" s="182">
        <f>SUBTOTAL(9, L193:L193)</f>
        <v>4.2102567000000004</v>
      </c>
    </row>
  </sheetData>
  <mergeCells count="4">
    <mergeCell ref="A1:L4"/>
    <mergeCell ref="A5:L5"/>
    <mergeCell ref="A6:L6"/>
    <mergeCell ref="A7:L7"/>
  </mergeCells>
  <conditionalFormatting sqref="A1 M1:AB7 J8:AB8 G8:I12 A8:C1048576 E8:F1048576 M9:AB9 J10:AB12 G13:AB1048576">
    <cfRule type="expression" dxfId="113" priority="32">
      <formula>$M1=1</formula>
    </cfRule>
  </conditionalFormatting>
  <conditionalFormatting sqref="A5:A6">
    <cfRule type="expression" dxfId="112" priority="13">
      <formula>$Q7=1</formula>
    </cfRule>
  </conditionalFormatting>
  <conditionalFormatting sqref="A7">
    <cfRule type="expression" dxfId="111" priority="12">
      <formula>$Q5=1</formula>
    </cfRule>
  </conditionalFormatting>
  <conditionalFormatting sqref="D10">
    <cfRule type="expression" dxfId="109" priority="17">
      <formula>$M10=1</formula>
    </cfRule>
  </conditionalFormatting>
  <conditionalFormatting sqref="D13:D151">
    <cfRule type="expression" dxfId="108" priority="15">
      <formula>$M13=1</formula>
    </cfRule>
  </conditionalFormatting>
  <conditionalFormatting sqref="J9:L9">
    <cfRule type="expression" dxfId="107" priority="21">
      <formula>$Q9=1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FC96B08-B4C9-44AA-A255-D7EC5A908577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D11:D12 D152:D1048576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25</vt:i4>
      </vt:variant>
      <vt:variant>
        <vt:lpstr>Benoemde bereiken</vt:lpstr>
      </vt:variant>
      <vt:variant>
        <vt:i4>27</vt:i4>
      </vt:variant>
    </vt:vector>
  </HeadingPairs>
  <TitlesOfParts>
    <vt:vector size="52" baseType="lpstr">
      <vt:lpstr>Settings</vt:lpstr>
      <vt:lpstr>Bar settings</vt:lpstr>
      <vt:lpstr>Structuur</vt:lpstr>
      <vt:lpstr>Merken-Losse Delen</vt:lpstr>
      <vt:lpstr>Monolijst</vt:lpstr>
      <vt:lpstr>Profielen</vt:lpstr>
      <vt:lpstr>List of sawn beams</vt:lpstr>
      <vt:lpstr>List of sawn profiles, Legend</vt:lpstr>
      <vt:lpstr>Plaatwerk</vt:lpstr>
      <vt:lpstr>Zetwerk</vt:lpstr>
      <vt:lpstr>Steel plates and metal sheets</vt:lpstr>
      <vt:lpstr>Gratings</vt:lpstr>
      <vt:lpstr>Glas</vt:lpstr>
      <vt:lpstr>Inkoop</vt:lpstr>
      <vt:lpstr>Behandeling</vt:lpstr>
      <vt:lpstr>Bevestigingsmiddelen</vt:lpstr>
      <vt:lpstr>Shipping list</vt:lpstr>
      <vt:lpstr>Quantity list, by part type</vt:lpstr>
      <vt:lpstr>Shipping list, short</vt:lpstr>
      <vt:lpstr>Zaaglijst</vt:lpstr>
      <vt:lpstr>Zaag-Totaal</vt:lpstr>
      <vt:lpstr>var</vt:lpstr>
      <vt:lpstr>Walslijst</vt:lpstr>
      <vt:lpstr>Textmap</vt:lpstr>
      <vt:lpstr>Trahecon bestellijst</vt:lpstr>
      <vt:lpstr>Behandeling!Afdruktitels</vt:lpstr>
      <vt:lpstr>Bevestigingsmiddelen!Afdruktitels</vt:lpstr>
      <vt:lpstr>Glas!Afdruktitels</vt:lpstr>
      <vt:lpstr>Gratings!Afdruktitels</vt:lpstr>
      <vt:lpstr>Inkoop!Afdruktitels</vt:lpstr>
      <vt:lpstr>'List of sawn beams'!Afdruktitels</vt:lpstr>
      <vt:lpstr>'Merken-Losse Delen'!Afdruktitels</vt:lpstr>
      <vt:lpstr>Monolijst!Afdruktitels</vt:lpstr>
      <vt:lpstr>Plaatwerk!Afdruktitels</vt:lpstr>
      <vt:lpstr>Profielen!Afdruktitels</vt:lpstr>
      <vt:lpstr>'Quantity list, by part type'!Afdruktitels</vt:lpstr>
      <vt:lpstr>'Shipping list'!Afdruktitels</vt:lpstr>
      <vt:lpstr>'Shipping list, short'!Afdruktitels</vt:lpstr>
      <vt:lpstr>'Steel plates and metal sheets'!Afdruktitels</vt:lpstr>
      <vt:lpstr>Structuur!Afdruktitels</vt:lpstr>
      <vt:lpstr>'Trahecon bestellijst'!Afdruktitels</vt:lpstr>
      <vt:lpstr>Walslijst!Afdruktitels</vt:lpstr>
      <vt:lpstr>Zaaglijst!Afdruktitels</vt:lpstr>
      <vt:lpstr>'Zaag-Totaal'!Afdruktitels</vt:lpstr>
      <vt:lpstr>Zetwerk!Afdruktitels</vt:lpstr>
      <vt:lpstr>BarTypesConfig</vt:lpstr>
      <vt:lpstr>BOMTemplateConfig</vt:lpstr>
      <vt:lpstr>ConsiderAssembling</vt:lpstr>
      <vt:lpstr>Language</vt:lpstr>
      <vt:lpstr>OutputRawData</vt:lpstr>
      <vt:lpstr>ProjectionMethod</vt:lpstr>
      <vt:lpstr>ScriptFile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Christian</dc:creator>
  <cp:lastModifiedBy>Raymond van Amersfoort | Draw2design</cp:lastModifiedBy>
  <cp:lastPrinted>2023-08-04T09:16:00Z</cp:lastPrinted>
  <dcterms:created xsi:type="dcterms:W3CDTF">2015-03-04T09:29:37Z</dcterms:created>
  <dcterms:modified xsi:type="dcterms:W3CDTF">2024-08-06T11:38:46Z</dcterms:modified>
</cp:coreProperties>
</file>