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ESORTEERDE ZAKEN\VOORBEELD PRODUCTIE\Draw2design productieset balkon en scherm\EXCEL\"/>
    </mc:Choice>
  </mc:AlternateContent>
  <xr:revisionPtr revIDLastSave="0" documentId="13_ncr:1_{4EE947AE-F8FE-425C-8360-39A4285DC367}" xr6:coauthVersionLast="47" xr6:coauthVersionMax="47" xr10:uidLastSave="{00000000-0000-0000-0000-000000000000}"/>
  <bookViews>
    <workbookView xWindow="2268" yWindow="2268" windowWidth="36732" windowHeight="22260" tabRatio="937" firstSheet="2" activeTab="2" xr2:uid="{00000000-000D-0000-FFFF-FFFF00000000}"/>
  </bookViews>
  <sheets>
    <sheet name="Settings" sheetId="2" state="hidden" r:id="rId1"/>
    <sheet name="Bar settings" sheetId="23" state="hidden" r:id="rId2"/>
    <sheet name="Structuur" sheetId="4" r:id="rId3"/>
    <sheet name="Merken-Losse Delen" sheetId="26" r:id="rId4"/>
    <sheet name="Monolijst" sheetId="6" r:id="rId5"/>
    <sheet name="Profielen" sheetId="5" r:id="rId6"/>
    <sheet name="List of sawn beams" sheetId="9" state="hidden" r:id="rId7"/>
    <sheet name="List of sawn profiles, Legend" sheetId="15" state="hidden" r:id="rId8"/>
    <sheet name="Plaatwerk" sheetId="16" r:id="rId9"/>
    <sheet name="Zetwerk" sheetId="20" state="hidden" r:id="rId10"/>
    <sheet name="Steel plates and metal sheets" sheetId="24" state="hidden" r:id="rId11"/>
    <sheet name="Gratings" sheetId="19" state="hidden" r:id="rId12"/>
    <sheet name="Glas" sheetId="18" r:id="rId13"/>
    <sheet name="Inkoop" sheetId="28" r:id="rId14"/>
    <sheet name="Behandeling" sheetId="30" r:id="rId15"/>
    <sheet name="Bevestigingsmiddelen" sheetId="11" r:id="rId16"/>
    <sheet name="Shipping list" sheetId="14" state="hidden" r:id="rId17"/>
    <sheet name="Quantity list, by part type" sheetId="1" state="hidden" r:id="rId18"/>
    <sheet name="Shipping list, short" sheetId="25" state="hidden" r:id="rId19"/>
    <sheet name="Zaaglijst" sheetId="21" r:id="rId20"/>
    <sheet name="Zaag-Totaal" sheetId="22" r:id="rId21"/>
    <sheet name="var" sheetId="31" state="hidden" r:id="rId22"/>
    <sheet name="Walslijst" sheetId="32" state="hidden" r:id="rId23"/>
    <sheet name="Textmap" sheetId="17" state="hidden" r:id="rId24"/>
    <sheet name="Trahecon bestellijst" sheetId="27" state="hidden" r:id="rId25"/>
  </sheets>
  <definedNames>
    <definedName name="_xlnm._FilterDatabase" localSheetId="14" hidden="1">Behandeling!$A$9:$K$12</definedName>
    <definedName name="_xlnm._FilterDatabase" localSheetId="15" hidden="1">Bevestigingsmiddelen!$A$9:$G$10</definedName>
    <definedName name="_xlnm._FilterDatabase" localSheetId="12" hidden="1">Glas!$A$9:$K$12</definedName>
    <definedName name="_xlnm._FilterDatabase" localSheetId="11" hidden="1">Gratings!$A$8:$J$11</definedName>
    <definedName name="_xlnm._FilterDatabase" localSheetId="13" hidden="1">Inkoop!$A$9:$I$10</definedName>
    <definedName name="_xlnm._FilterDatabase" localSheetId="6" hidden="1">'List of sawn beams'!$A$8:$J$9</definedName>
    <definedName name="_xlnm._FilterDatabase" localSheetId="3" hidden="1">'Merken-Losse Delen'!$A$9:$M$12</definedName>
    <definedName name="_xlnm._FilterDatabase" localSheetId="4" hidden="1">Monolijst!$A$9:$I$10</definedName>
    <definedName name="_xlnm._FilterDatabase" localSheetId="8" hidden="1">Plaatwerk!$A$9:$L$12</definedName>
    <definedName name="_xlnm._FilterDatabase" localSheetId="5" hidden="1">Profielen!$A$9:$I$12</definedName>
    <definedName name="_xlnm._FilterDatabase" localSheetId="17" hidden="1">'Quantity list, by part type'!$A$8:$L$11</definedName>
    <definedName name="_xlnm._FilterDatabase" localSheetId="16" hidden="1">'Shipping list'!$A$8:$O$11</definedName>
    <definedName name="_xlnm._FilterDatabase" localSheetId="18" hidden="1">'Shipping list, short'!$A$8:$K$11</definedName>
    <definedName name="_xlnm._FilterDatabase" localSheetId="10" hidden="1">'Steel plates and metal sheets'!$A$8:$N$11</definedName>
    <definedName name="_xlnm._FilterDatabase" localSheetId="2" hidden="1">Structuur!$A$9:$M$12</definedName>
    <definedName name="_xlnm._FilterDatabase" localSheetId="24" hidden="1">'Trahecon bestellijst'!$A$1:$J$2</definedName>
    <definedName name="_xlnm._FilterDatabase" localSheetId="22" hidden="1">Walslijst!$A$9:$L$10</definedName>
    <definedName name="_xlnm._FilterDatabase" localSheetId="19" hidden="1">Zaaglijst!$A$10:$F$12</definedName>
    <definedName name="_xlnm._FilterDatabase" localSheetId="20" hidden="1">'Zaag-Totaal'!$A$9:$J$9</definedName>
    <definedName name="_xlnm._FilterDatabase" localSheetId="9" hidden="1">Zetwerk!$A$9:$K$12</definedName>
    <definedName name="_xlnm.Print_Titles" localSheetId="14">Behandeling!$1:$10</definedName>
    <definedName name="_xlnm.Print_Titles" localSheetId="15">Bevestigingsmiddelen!$1:$9</definedName>
    <definedName name="_xlnm.Print_Titles" localSheetId="12">Glas!$1:$10</definedName>
    <definedName name="_xlnm.Print_Titles" localSheetId="11">Gratings!$1:$9</definedName>
    <definedName name="_xlnm.Print_Titles" localSheetId="13">Inkoop!$1:$9</definedName>
    <definedName name="_xlnm.Print_Titles" localSheetId="6">'List of sawn beams'!$1:$8</definedName>
    <definedName name="_xlnm.Print_Titles" localSheetId="3">'Merken-Losse Delen'!$1:$10</definedName>
    <definedName name="_xlnm.Print_Titles" localSheetId="4">Monolijst!$1:$9</definedName>
    <definedName name="_xlnm.Print_Titles" localSheetId="8">Plaatwerk!$1:$10</definedName>
    <definedName name="_xlnm.Print_Titles" localSheetId="5">Profielen!$1:$10</definedName>
    <definedName name="_xlnm.Print_Titles" localSheetId="17">'Quantity list, by part type'!$1:$9</definedName>
    <definedName name="_xlnm.Print_Titles" localSheetId="16">'Shipping list'!$1:$9</definedName>
    <definedName name="_xlnm.Print_Titles" localSheetId="18">'Shipping list, short'!$1:$9</definedName>
    <definedName name="_xlnm.Print_Titles" localSheetId="10">'Steel plates and metal sheets'!$1:$9</definedName>
    <definedName name="_xlnm.Print_Titles" localSheetId="2">Structuur!$1:$10</definedName>
    <definedName name="_xlnm.Print_Titles" localSheetId="24">'Trahecon bestellijst'!$1:$1</definedName>
    <definedName name="_xlnm.Print_Titles" localSheetId="22">Walslijst!$1:$9</definedName>
    <definedName name="_xlnm.Print_Titles" localSheetId="19">Zaaglijst!$1:$10</definedName>
    <definedName name="_xlnm.Print_Titles" localSheetId="20">'Zaag-Totaal'!$1:$9</definedName>
    <definedName name="_xlnm.Print_Titles" localSheetId="9">Zetwerk!$1:$10</definedName>
    <definedName name="BarTypesConfig">'Bar settings'!$A$2:$I$150</definedName>
    <definedName name="BOMTemplateConfig">Settings!$B$11:$J$62</definedName>
    <definedName name="ConsiderAssembling">Settings!$B$5</definedName>
    <definedName name="Language">Settings!$B$3</definedName>
    <definedName name="OutputRawData">Settings!$B$2</definedName>
    <definedName name="PreferStockItems" localSheetId="13">'Bar settings'!#REF!</definedName>
    <definedName name="PreferStockItems" localSheetId="24">'Bar settings'!#REF!</definedName>
    <definedName name="PreferStockItems">'Bar settings'!#REF!</definedName>
    <definedName name="ProjectionMethod">Settings!$B$6</definedName>
    <definedName name="ScriptFile">Settings!$B$1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27" l="1"/>
  <c r="H68" i="27"/>
  <c r="C68" i="27"/>
  <c r="A6" i="32"/>
  <c r="B5" i="31"/>
  <c r="A5" i="20" s="1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6" i="22"/>
  <c r="A5" i="22"/>
  <c r="A6" i="21"/>
  <c r="A5" i="21"/>
  <c r="K61" i="25"/>
  <c r="I61" i="25"/>
  <c r="K58" i="25"/>
  <c r="I58" i="25"/>
  <c r="K23" i="25"/>
  <c r="I23" i="25"/>
  <c r="G38" i="11"/>
  <c r="A6" i="11"/>
  <c r="K71" i="30"/>
  <c r="I71" i="30"/>
  <c r="B71" i="30"/>
  <c r="A6" i="30"/>
  <c r="A5" i="30"/>
  <c r="I12" i="28"/>
  <c r="A6" i="28"/>
  <c r="A5" i="28"/>
  <c r="K14" i="18"/>
  <c r="I14" i="18"/>
  <c r="B14" i="18"/>
  <c r="A6" i="18"/>
  <c r="A5" i="18"/>
  <c r="A6" i="20"/>
  <c r="L29" i="16"/>
  <c r="J29" i="16"/>
  <c r="H29" i="16"/>
  <c r="B29" i="16"/>
  <c r="L25" i="16"/>
  <c r="J25" i="16"/>
  <c r="H25" i="16"/>
  <c r="B25" i="16"/>
  <c r="L21" i="16"/>
  <c r="J21" i="16"/>
  <c r="H21" i="16"/>
  <c r="B21" i="16"/>
  <c r="L17" i="16"/>
  <c r="J17" i="16"/>
  <c r="H17" i="16"/>
  <c r="B17" i="16"/>
  <c r="L13" i="16"/>
  <c r="J13" i="16"/>
  <c r="H13" i="16"/>
  <c r="B13" i="16"/>
  <c r="A6" i="16"/>
  <c r="A5" i="16"/>
  <c r="I111" i="5"/>
  <c r="G111" i="5"/>
  <c r="E111" i="5"/>
  <c r="B111" i="5"/>
  <c r="I107" i="5"/>
  <c r="G107" i="5"/>
  <c r="E107" i="5"/>
  <c r="B107" i="5"/>
  <c r="I98" i="5"/>
  <c r="G98" i="5"/>
  <c r="E98" i="5"/>
  <c r="B98" i="5"/>
  <c r="I92" i="5"/>
  <c r="G92" i="5"/>
  <c r="E92" i="5"/>
  <c r="B92" i="5"/>
  <c r="I88" i="5"/>
  <c r="G88" i="5"/>
  <c r="E88" i="5"/>
  <c r="B88" i="5"/>
  <c r="I74" i="5"/>
  <c r="G74" i="5"/>
  <c r="E74" i="5"/>
  <c r="B74" i="5"/>
  <c r="I68" i="5"/>
  <c r="G68" i="5"/>
  <c r="E68" i="5"/>
  <c r="B68" i="5"/>
  <c r="I64" i="5"/>
  <c r="G64" i="5"/>
  <c r="E64" i="5"/>
  <c r="B64" i="5"/>
  <c r="I60" i="5"/>
  <c r="G60" i="5"/>
  <c r="E60" i="5"/>
  <c r="B60" i="5"/>
  <c r="I55" i="5"/>
  <c r="G55" i="5"/>
  <c r="E55" i="5"/>
  <c r="B55" i="5"/>
  <c r="I51" i="5"/>
  <c r="G51" i="5"/>
  <c r="E51" i="5"/>
  <c r="B51" i="5"/>
  <c r="I47" i="5"/>
  <c r="G47" i="5"/>
  <c r="E47" i="5"/>
  <c r="B47" i="5"/>
  <c r="I43" i="5"/>
  <c r="G43" i="5"/>
  <c r="E43" i="5"/>
  <c r="B43" i="5"/>
  <c r="I27" i="5"/>
  <c r="G27" i="5"/>
  <c r="E27" i="5"/>
  <c r="B27" i="5"/>
  <c r="I20" i="5"/>
  <c r="G20" i="5"/>
  <c r="E20" i="5"/>
  <c r="B20" i="5"/>
  <c r="I14" i="5"/>
  <c r="G14" i="5"/>
  <c r="E14" i="5"/>
  <c r="B14" i="5"/>
  <c r="A6" i="5"/>
  <c r="A5" i="5"/>
  <c r="I76" i="6"/>
  <c r="G76" i="6"/>
  <c r="B76" i="6"/>
  <c r="A6" i="6"/>
  <c r="A5" i="6"/>
  <c r="M52" i="26"/>
  <c r="K52" i="26"/>
  <c r="A6" i="26"/>
  <c r="M124" i="4"/>
  <c r="K124" i="4"/>
  <c r="A6" i="4"/>
  <c r="A5" i="4"/>
  <c r="A5" i="32" l="1"/>
  <c r="A5" i="26"/>
  <c r="A5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Müller, Christian</author>
  </authors>
  <commentList>
    <comment ref="K10" authorId="0" shapeId="0" xr:uid="{00000000-0006-0000-0000-000001000000}">
      <text>
        <r>
          <rPr>
            <sz val="8"/>
            <color indexed="81"/>
            <rFont val="Tahoma"/>
            <family val="2"/>
          </rPr>
          <t>If a number of rows is specified, the insertion of a page break for grouped lists will be attempted in order to preserve the grouping.
The number of rows fitting on a page is depends on various parameters such as row height and printer settings, i.e. several trials may be required</t>
        </r>
      </text>
    </comment>
  </commentList>
</comments>
</file>

<file path=xl/sharedStrings.xml><?xml version="1.0" encoding="utf-8"?>
<sst xmlns="http://schemas.openxmlformats.org/spreadsheetml/2006/main" count="3600" uniqueCount="480">
  <si>
    <t>Script file</t>
  </si>
  <si>
    <t>HiCAD_Stahlbau.2100.0.cs</t>
  </si>
  <si>
    <t>Export raw data</t>
  </si>
  <si>
    <t>false</t>
  </si>
  <si>
    <t>Language</t>
  </si>
  <si>
    <t>en</t>
  </si>
  <si>
    <t>Consider site assembly</t>
  </si>
  <si>
    <t>If active, boltings inserted on-site  will be declared as loose parts in the shipping list.</t>
  </si>
  <si>
    <t>Projection method for cut symbols</t>
  </si>
  <si>
    <t>1: European Projection
3: American projection</t>
  </si>
  <si>
    <t>Bills of Materials</t>
  </si>
  <si>
    <t>Name</t>
  </si>
  <si>
    <t>Create</t>
  </si>
  <si>
    <t>Structure List</t>
  </si>
  <si>
    <t>Filter attribute</t>
  </si>
  <si>
    <t>Filter criteria</t>
  </si>
  <si>
    <t>Exclusion filter</t>
  </si>
  <si>
    <t>Sort attributes</t>
  </si>
  <si>
    <t>Cut symbols</t>
  </si>
  <si>
    <t>Class</t>
  </si>
  <si>
    <t>Rows per page</t>
  </si>
  <si>
    <t>Structuur</t>
  </si>
  <si>
    <t>true</t>
  </si>
  <si>
    <t>H_%10</t>
  </si>
  <si>
    <t>6,14,30,57,58</t>
  </si>
  <si>
    <t>_ATTR_@3</t>
  </si>
  <si>
    <t>Merken-Losse Delen</t>
  </si>
  <si>
    <t>%Stufe</t>
  </si>
  <si>
    <t>1</t>
  </si>
  <si>
    <t>Monolijst</t>
  </si>
  <si>
    <t>6,14,27,31,32,46,47,48,49,50,51</t>
  </si>
  <si>
    <t>%Posnr</t>
  </si>
  <si>
    <t>Profielen</t>
  </si>
  <si>
    <t>H_$03</t>
  </si>
  <si>
    <t>Inkoop,inkoop,Montage,montage</t>
  </si>
  <si>
    <t>Plaatwerk</t>
  </si>
  <si>
    <t>2</t>
  </si>
  <si>
    <t>H_$07</t>
  </si>
  <si>
    <t>Glas</t>
  </si>
  <si>
    <t>Zetwerk</t>
  </si>
  <si>
    <t>33</t>
  </si>
  <si>
    <t>Glas,Glass</t>
  </si>
  <si>
    <t>Inkoop</t>
  </si>
  <si>
    <t>Inkoop,inkoop</t>
  </si>
  <si>
    <t>Behandeling</t>
  </si>
  <si>
    <t>H_$BEHANDELD</t>
  </si>
  <si>
    <t>True,"True"</t>
  </si>
  <si>
    <t>Bevestigingsmiddelen</t>
  </si>
  <si>
    <t>H_$PTK</t>
  </si>
  <si>
    <t>ELBOW, Tensioning elements, Turnbuckle</t>
  </si>
  <si>
    <t>Zaaglijst</t>
  </si>
  <si>
    <t>H_§03</t>
  </si>
  <si>
    <t>BarList</t>
  </si>
  <si>
    <t>Zaag-Totaal</t>
  </si>
  <si>
    <t>BarSummary</t>
  </si>
  <si>
    <t>Walslijst</t>
  </si>
  <si>
    <t>H_WALSEN</t>
  </si>
  <si>
    <t>var</t>
  </si>
  <si>
    <t>Trahecon bestellijst</t>
  </si>
  <si>
    <t>List of sawn beams</t>
  </si>
  <si>
    <t>Shipping list</t>
  </si>
  <si>
    <t>ShippingList</t>
  </si>
  <si>
    <t>Shipping list, short</t>
  </si>
  <si>
    <t>ShippingListShort</t>
  </si>
  <si>
    <t>Steel plates and metal sheets</t>
  </si>
  <si>
    <t>2,33</t>
  </si>
  <si>
    <t>Gratings</t>
  </si>
  <si>
    <t>56</t>
  </si>
  <si>
    <t>Beam</t>
  </si>
  <si>
    <t>Material</t>
  </si>
  <si>
    <t>Length</t>
  </si>
  <si>
    <t>Cutting width</t>
  </si>
  <si>
    <t>Cutting allowance</t>
  </si>
  <si>
    <t>Abstand Anfang</t>
  </si>
  <si>
    <t>Abstand Ende</t>
  </si>
  <si>
    <t>Verwenden</t>
  </si>
  <si>
    <t>Anzahl</t>
  </si>
  <si>
    <t>AMG</t>
  </si>
  <si>
    <t>AMG Quick Excellence</t>
  </si>
  <si>
    <t>Aluminium</t>
  </si>
  <si>
    <t>Aluminium-geannodiseerd</t>
  </si>
  <si>
    <t>AMG Quick Premium</t>
  </si>
  <si>
    <t>AMG Quick Royal</t>
  </si>
  <si>
    <t>AMG Quick Superior</t>
  </si>
  <si>
    <t>AMG Quick Ultimate</t>
  </si>
  <si>
    <t>AMG Simple Excellence</t>
  </si>
  <si>
    <t>AMG Simple Excellence full Cover</t>
  </si>
  <si>
    <t>AMG Simple Premium</t>
  </si>
  <si>
    <t>AMG Simple Premium Cover</t>
  </si>
  <si>
    <t>AMG Simple Royal</t>
  </si>
  <si>
    <t>AMG Simple Royal full Cover</t>
  </si>
  <si>
    <t>AMG Standard Adv Cover Profile</t>
  </si>
  <si>
    <t>AMG Standard Adv Full Cover</t>
  </si>
  <si>
    <t>AMG Standard Advanced</t>
  </si>
  <si>
    <t>AMG Standard Excellence</t>
  </si>
  <si>
    <t>AMG Standard Excellence Cover Pr</t>
  </si>
  <si>
    <t>AMG Standard Excellence Full C</t>
  </si>
  <si>
    <t>AMG Standard Royal</t>
  </si>
  <si>
    <t>AMG Standard Royal Cover Profile</t>
  </si>
  <si>
    <t>AMG Standard Royal Full Cover</t>
  </si>
  <si>
    <t>AMG Standard Superior</t>
  </si>
  <si>
    <t>AMG Standard Ultimate</t>
  </si>
  <si>
    <t>Base profiel T54-43</t>
  </si>
  <si>
    <t>Glashekprofiel 34-30 OR</t>
  </si>
  <si>
    <t xml:space="preserve">Glashekprofiel 54-30 BR </t>
  </si>
  <si>
    <t xml:space="preserve">Glashekprofiel 54-30 OR </t>
  </si>
  <si>
    <t>Glashekprofiel 60-20T H=45</t>
  </si>
  <si>
    <t>Glashekprofiel 70-30 OR</t>
  </si>
  <si>
    <t>Glashekprofiel 70-40 BR</t>
  </si>
  <si>
    <t>Glashekprofiel 90-30 BR</t>
  </si>
  <si>
    <t>Glaslijst</t>
  </si>
  <si>
    <t>Glasregel 50x50 mm</t>
  </si>
  <si>
    <t>Handregel 50-47</t>
  </si>
  <si>
    <t>HEKREGEL 60-20 BINNEN</t>
  </si>
  <si>
    <t>HEKREGEL 60-20 BUITEN</t>
  </si>
  <si>
    <t>Kliklijst 90 BR</t>
  </si>
  <si>
    <t>LAMEL 50X15</t>
  </si>
  <si>
    <t>LAMELPROFIEL 40-10</t>
  </si>
  <si>
    <t>Rubber EPDM 44.2 - 33.1 glas</t>
  </si>
  <si>
    <t>EPDM</t>
  </si>
  <si>
    <t>Rubber EPDM 5.5.2 glas</t>
  </si>
  <si>
    <t>Schermprofiel 60x37</t>
  </si>
  <si>
    <t>SPIJLPROFIEL Ø25X1.2</t>
  </si>
  <si>
    <t>Balusterstrip 80X15</t>
  </si>
  <si>
    <t>MBR</t>
  </si>
  <si>
    <t>Glashekprofiel 34-32</t>
  </si>
  <si>
    <t>Glashekprofiel 54-32V</t>
  </si>
  <si>
    <t>Glashekprofiel 54-45T</t>
  </si>
  <si>
    <t>Glashekprofiel 54-45V</t>
  </si>
  <si>
    <t>Glashekprofiel 54-45VKZ</t>
  </si>
  <si>
    <t>Glashekprofiel 60-48T</t>
  </si>
  <si>
    <t>Glashekprofiel 70-32</t>
  </si>
  <si>
    <t>Glashekprofiel 70-40</t>
  </si>
  <si>
    <t>Glashekprofiel 90-30</t>
  </si>
  <si>
    <t>Glashekprofiel 90-32</t>
  </si>
  <si>
    <t>Glaslat MBR Scherm</t>
  </si>
  <si>
    <t>Handregelprofiel 60-32</t>
  </si>
  <si>
    <t>Handregelprofiel 80-32</t>
  </si>
  <si>
    <t>Handregelprofiel Ø50</t>
  </si>
  <si>
    <t>Kliklijst glashek 90-30</t>
  </si>
  <si>
    <t>Kliklijst glashek 90-30 hoog</t>
  </si>
  <si>
    <t>Koppelprofiel ø41</t>
  </si>
  <si>
    <t>Lamel 40-10</t>
  </si>
  <si>
    <t>Lamelhekprofiel 60-20</t>
  </si>
  <si>
    <t>Omrandingsprofiel MBR Scherm</t>
  </si>
  <si>
    <t>Spijlprofiel rond 25</t>
  </si>
  <si>
    <t>Stripbaluster 60x20</t>
  </si>
  <si>
    <t>Tussenregel MBR Scherm</t>
  </si>
  <si>
    <t>47.079 JB PROFIEL</t>
  </si>
  <si>
    <t>J en B</t>
  </si>
  <si>
    <t>53X30 B</t>
  </si>
  <si>
    <t>Jonkers</t>
  </si>
  <si>
    <t>53X30 O</t>
  </si>
  <si>
    <t>50-Z</t>
  </si>
  <si>
    <t>95x30B</t>
  </si>
  <si>
    <t>GR50x50 - Paneelregel</t>
  </si>
  <si>
    <t>De Kamper</t>
  </si>
  <si>
    <t>Prefer residual lengths</t>
  </si>
  <si>
    <t>Preferring residual lengths (Number&gt;0) may result in a greater amount of waste.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</si>
  <si>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s</t>
    </r>
    <r>
      <rPr>
        <sz val="36"/>
        <color theme="1"/>
        <rFont val="Georgia Pro"/>
        <family val="1"/>
      </rPr>
      <t>tru</t>
    </r>
    <r>
      <rPr>
        <sz val="36"/>
        <rFont val="Georgia Pro"/>
        <family val="1"/>
      </rPr>
      <t>c</t>
    </r>
    <r>
      <rPr>
        <sz val="36"/>
        <color theme="1"/>
        <rFont val="Georgia Pro"/>
        <family val="1"/>
      </rPr>
      <t>tuur</t>
    </r>
  </si>
  <si>
    <t>Niveau</t>
  </si>
  <si>
    <t>Pos</t>
  </si>
  <si>
    <t>Aantal</t>
  </si>
  <si>
    <t>Onderdeel</t>
  </si>
  <si>
    <t>Opmerking</t>
  </si>
  <si>
    <t>Lengte (mm)</t>
  </si>
  <si>
    <t>Breedte (mm)</t>
  </si>
  <si>
    <t>Hoogte (mm)</t>
  </si>
  <si>
    <t>Materiaal</t>
  </si>
  <si>
    <t>Opp.rondom(m²)</t>
  </si>
  <si>
    <t>Gew.(kg)</t>
  </si>
  <si>
    <t>Gew.Tot.</t>
  </si>
  <si>
    <t>Samensteller</t>
  </si>
  <si>
    <t>Aflasser</t>
  </si>
  <si>
    <t>Indicatief</t>
  </si>
  <si>
    <t>Eind koker</t>
  </si>
  <si>
    <t/>
  </si>
  <si>
    <t>Profiel 60x60</t>
  </si>
  <si>
    <t>20u natuurlijk geanodiseerd</t>
  </si>
  <si>
    <t>Hoeklijn 60x60x6</t>
  </si>
  <si>
    <t>1110 Cover 60 x 60</t>
  </si>
  <si>
    <t>art.nr.1110</t>
  </si>
  <si>
    <t>Plaatwerk D= 12</t>
  </si>
  <si>
    <t>Brede Strip 15x200</t>
  </si>
  <si>
    <t>Eind koker - ihw op maat maken</t>
  </si>
  <si>
    <t>Hoekkoppelstuk Sierregel ø22 mm</t>
  </si>
  <si>
    <t>gelast</t>
  </si>
  <si>
    <t>Precisie buis 22x3</t>
  </si>
  <si>
    <t>Privacyscherm 60-37</t>
  </si>
  <si>
    <t>GLASLAT T.B.V. PV-SCHERM</t>
  </si>
  <si>
    <t>art.nr.105.1.1.1000</t>
  </si>
  <si>
    <t>PV-SCHERM PROFIEL 60X37</t>
  </si>
  <si>
    <t>art.nr.103.1.1.1000</t>
  </si>
  <si>
    <t>1017-1 Connector 90 M8 VERT</t>
  </si>
  <si>
    <t>art.nr.1017-1</t>
  </si>
  <si>
    <t>Aluminium-niet behandelen</t>
  </si>
  <si>
    <t>Gelaagd glas 4.4.1, matte folie</t>
  </si>
  <si>
    <t>Hoeklijn 150x50x5</t>
  </si>
  <si>
    <t>Hoeklijn 75x50x5</t>
  </si>
  <si>
    <t>Hoeklijn 80x80x8</t>
  </si>
  <si>
    <t>Massieve as 10</t>
  </si>
  <si>
    <t>Strip 60x12</t>
  </si>
  <si>
    <t>Doorvoertule Eriks CR55</t>
  </si>
  <si>
    <t>Eriks artno : 12731199</t>
  </si>
  <si>
    <t>CR</t>
  </si>
  <si>
    <t>Glijlager Skiffy</t>
  </si>
  <si>
    <t>Skiffy artno : 008 1002 599 02</t>
  </si>
  <si>
    <t>PA66</t>
  </si>
  <si>
    <t>Tussen baluster</t>
  </si>
  <si>
    <t>BALUSTER PROFIEL 80X15 R4</t>
  </si>
  <si>
    <t>art.nr.142.1.1.1000</t>
  </si>
  <si>
    <t>Hoeklijn 200x100x10</t>
  </si>
  <si>
    <t>153.1.100 100 x 5 50 x 47 PM6</t>
  </si>
  <si>
    <t>art.nr.153.1.100</t>
  </si>
  <si>
    <t>Tussen baluster (doorgaande sierregel)</t>
  </si>
  <si>
    <t>Tussen baluster (eind)</t>
  </si>
  <si>
    <t>Tussenkoker</t>
  </si>
  <si>
    <t>Plaatwerk D= 2</t>
  </si>
  <si>
    <t>Losse Delen</t>
  </si>
  <si>
    <t>#ERROR#</t>
  </si>
  <si>
    <t>Precisie buis 30x3</t>
  </si>
  <si>
    <t>Precisie buis 55x2</t>
  </si>
  <si>
    <t>HANDREGEL PROFIEL 50X47</t>
  </si>
  <si>
    <t>art.nr.130.1.1.1000</t>
  </si>
  <si>
    <t>1120 Cover 50 x 47</t>
  </si>
  <si>
    <t>art.nr1120</t>
  </si>
  <si>
    <t>1013-1 0Connector L120 M8 SMALL</t>
  </si>
  <si>
    <t>art.nr.1013-1</t>
  </si>
  <si>
    <t>1016 Connector 90 M6</t>
  </si>
  <si>
    <t>art.nr.1016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</si>
  <si>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m</t>
    </r>
    <r>
      <rPr>
        <sz val="36"/>
        <color theme="1"/>
        <rFont val="Georgia Pro"/>
        <family val="1"/>
      </rPr>
      <t xml:space="preserve">erken / </t>
    </r>
    <r>
      <rPr>
        <sz val="36"/>
        <color rgb="FFFF0000"/>
        <rFont val="Georgia Pro"/>
        <family val="1"/>
      </rPr>
      <t>l</t>
    </r>
    <r>
      <rPr>
        <sz val="36"/>
        <color theme="1"/>
        <rFont val="Georgia Pro"/>
        <family val="1"/>
      </rPr>
      <t>osse delen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</si>
  <si>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o</t>
    </r>
    <r>
      <rPr>
        <sz val="36"/>
        <color theme="1"/>
        <rFont val="Georgia Pro"/>
        <family val="1"/>
      </rPr>
      <t>nderdelenlijst</t>
    </r>
  </si>
  <si>
    <t>Opp.rondom (m²)</t>
  </si>
  <si>
    <t>Gew.(indicatief) (kg)</t>
  </si>
  <si>
    <t>Gew.Tot.(indicatief)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</si>
  <si>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rofielen</t>
    </r>
  </si>
  <si>
    <t>BALUSTER PROFIEL 80X15 R4, Aluminium</t>
  </si>
  <si>
    <t>Brede Strip 15x200, Aluminium</t>
  </si>
  <si>
    <t>GLASLAT T.B.V. PV-SCHERM, Aluminium</t>
  </si>
  <si>
    <t>HANDREGEL PROFIEL 50X47, Aluminium</t>
  </si>
  <si>
    <t>Hoeklijn 150x50x5, Aluminium</t>
  </si>
  <si>
    <t>Hoeklijn 200x100x10, Aluminium</t>
  </si>
  <si>
    <t>Hoeklijn 60x60x6, Aluminium</t>
  </si>
  <si>
    <t>Hoeklijn 75x50x5, Aluminium</t>
  </si>
  <si>
    <t>Hoeklijn 80x80x8, Aluminium</t>
  </si>
  <si>
    <t>Massieve as 10, Aluminium</t>
  </si>
  <si>
    <t>Precisie buis 22x3, Aluminium</t>
  </si>
  <si>
    <t>Precisie buis 30x3, Aluminium</t>
  </si>
  <si>
    <t>Precisie buis 55x2, Aluminium</t>
  </si>
  <si>
    <t>Profiel 60x60, Aluminium</t>
  </si>
  <si>
    <t>PV-SCHERM PROFIEL 60X37, Aluminium</t>
  </si>
  <si>
    <t>Strip 60x12, Aluminium</t>
  </si>
  <si>
    <t>Tekening Nr.:</t>
  </si>
  <si>
    <t>!header!H_U_SZNTEKNUMMER!</t>
  </si>
  <si>
    <t>Klant:</t>
  </si>
  <si>
    <t>!header!H_U_SZNOPDRGEVER!</t>
  </si>
  <si>
    <t>Order Nr.:</t>
  </si>
  <si>
    <t>!header!H_U_SZNONSORDER!</t>
  </si>
  <si>
    <t>Klant Order Nr.:</t>
  </si>
  <si>
    <t>!header!H_U_SZNKLANTORDER!</t>
  </si>
  <si>
    <t>Project:</t>
  </si>
  <si>
    <t>!header!H_U_SZNPROJECT!</t>
  </si>
  <si>
    <t>Datum:</t>
  </si>
  <si>
    <t>!header!H_U_SZNDATUM!</t>
  </si>
  <si>
    <t>Getekend:</t>
  </si>
  <si>
    <t>!header!H_U_SZNGETEKEND!</t>
  </si>
  <si>
    <t>Onderdeel:</t>
  </si>
  <si>
    <t>!header!H_U_SZNONDERDEEL!</t>
  </si>
  <si>
    <t>Item</t>
  </si>
  <si>
    <t>Number</t>
  </si>
  <si>
    <t>Designation</t>
  </si>
  <si>
    <t>Length (mm)</t>
  </si>
  <si>
    <t>Cut (Web)</t>
  </si>
  <si>
    <t>Cut (Flange)</t>
  </si>
  <si>
    <t>Weight (kg)</t>
  </si>
  <si>
    <t>Total weight</t>
  </si>
  <si>
    <t>!table!%Posnr!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</si>
  <si>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!%Anzahl!</t>
    </r>
  </si>
  <si>
    <t>!table!H_$BB!</t>
  </si>
  <si>
    <t>!table!H_§03!</t>
  </si>
  <si>
    <t>!table!H_$10!</t>
  </si>
  <si>
    <t>!table!H_$09!</t>
  </si>
  <si>
    <t>!table!%Material!</t>
  </si>
  <si>
    <t>!table!H_$01!</t>
  </si>
  <si>
    <t>!table!H_§01!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</si>
  <si>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!_ATTR_@1!</t>
    </r>
  </si>
  <si>
    <t>!table!AlternatingRowStyle!</t>
  </si>
  <si>
    <t>List of sawn profiles, Legend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</si>
  <si>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p</t>
    </r>
    <r>
      <rPr>
        <sz val="36"/>
        <rFont val="Georgia Pro"/>
        <family val="1"/>
      </rPr>
      <t>laatwerk</t>
    </r>
  </si>
  <si>
    <t>Dikte (mm)</t>
  </si>
  <si>
    <t>Lengte Tot.</t>
  </si>
  <si>
    <t>1110 Cover 60 x 60, 60, Aluminium</t>
  </si>
  <si>
    <t>1120 Cover 50 x 47, 47, Aluminium</t>
  </si>
  <si>
    <t>153.1.100 100 x 5 50 x 47 PM6, 25, Aluminium</t>
  </si>
  <si>
    <t>Plaatwerk D= 12, 99, Aluminium</t>
  </si>
  <si>
    <t>Plaatwerk D= 2, 60, Aluminium</t>
  </si>
  <si>
    <r>
      <rPr>
        <sz val="36"/>
        <rFont val="Georgia Pro"/>
        <family val="1"/>
      </rP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>design -</t>
    </r>
    <r>
      <rPr>
        <sz val="36"/>
        <color rgb="FFFF0000"/>
        <rFont val="Georgia Pro"/>
        <family val="1"/>
      </rPr>
      <t xml:space="preserve"> z</t>
    </r>
    <r>
      <rPr>
        <sz val="36"/>
        <rFont val="Georgia Pro"/>
        <family val="1"/>
      </rPr>
      <t>etwerk</t>
    </r>
  </si>
  <si>
    <t>Uitslag Breedte (mm)</t>
  </si>
  <si>
    <t>Uitslag Lengte (mm)</t>
  </si>
  <si>
    <t>Opp.(indicatief) (m²)</t>
  </si>
  <si>
    <t>!groupheader!H_$BB!%Material!</t>
  </si>
  <si>
    <t>!table!H_§02!</t>
  </si>
  <si>
    <t>!table!H_§B2D!</t>
  </si>
  <si>
    <t>!table!H_§L2D!</t>
  </si>
  <si>
    <t>!table!=IF(F{0}&gt;0,F{0},D{0})!</t>
  </si>
  <si>
    <t>!table!=IF(G{0}&gt;0,G{0},E{0})!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</si>
  <si>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!_ATTR_@2!</t>
    </r>
  </si>
  <si>
    <t>Width (mm)</t>
  </si>
  <si>
    <t>Set.surf. (m²)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</si>
  <si>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!=(D{0}*E{0})/(1000*1000)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</si>
  <si>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g</t>
    </r>
    <r>
      <rPr>
        <sz val="36"/>
        <rFont val="Georgia Pro"/>
        <family val="1"/>
      </rPr>
      <t>las</t>
    </r>
  </si>
  <si>
    <t>Breedte</t>
  </si>
  <si>
    <t>Opp. (m²)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</si>
  <si>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i</t>
    </r>
    <r>
      <rPr>
        <sz val="36"/>
        <rFont val="Georgia Pro"/>
        <family val="1"/>
      </rPr>
      <t>nkoop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</si>
  <si>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ehandeling</t>
    </r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</si>
  <si>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b</t>
    </r>
    <r>
      <rPr>
        <sz val="36"/>
        <rFont val="Georgia Pro"/>
        <family val="1"/>
      </rPr>
      <t>evestigingsmiddelen</t>
    </r>
  </si>
  <si>
    <t>Hilty HY 200A</t>
  </si>
  <si>
    <t>Gebaseerd op 20 ankers per tube</t>
  </si>
  <si>
    <t>Hoge dopmoer (DIN 1587)-M10</t>
  </si>
  <si>
    <t>A2</t>
  </si>
  <si>
    <t>Hoge dopmoer (DIN 1587)-M12</t>
  </si>
  <si>
    <t>Draadstang-M12x140</t>
  </si>
  <si>
    <t>Carrosseriering (ISO 7093)-M10</t>
  </si>
  <si>
    <t>Carrosseriering M12 (ISO 7093 / DIN 9021)</t>
  </si>
  <si>
    <t>Carrosseriering M8 (ISO 7093 / DIN 9021)</t>
  </si>
  <si>
    <t>Sluitring (DIN 125)-M10</t>
  </si>
  <si>
    <t>Sluitring (DIN 125)-M8</t>
  </si>
  <si>
    <t>1011 Moerblok M8</t>
  </si>
  <si>
    <t>art.nr.1011</t>
  </si>
  <si>
    <t>Stelschroef (DIN 913 - ISO 4026)-M6x20</t>
  </si>
  <si>
    <t>Stelschroef (DIN 913 - ISO 4026)-M6x5</t>
  </si>
  <si>
    <t>Stelschroef (DIN 913 - ISO 4026)-M6x8</t>
  </si>
  <si>
    <t>Stelschroef (DIN 913 - ISO 4026)-M8x10</t>
  </si>
  <si>
    <t>Stelschroef met punt (ISO 4027 - DIN 914)-M8x10</t>
  </si>
  <si>
    <t>ISO 14585-ST3.5x9.5-A2-C</t>
  </si>
  <si>
    <t>ISO 14585-ST4.2x25-A2-C</t>
  </si>
  <si>
    <t>Verzonken kopbout (DIN 7991/ISO 10642)-M10x30</t>
  </si>
  <si>
    <t>Verzonken kopbout (DIN 7991/ISO 10642)-M6x20</t>
  </si>
  <si>
    <t>Verzonken kopbout (DIN 7991/ISO 10642)-M8x20</t>
  </si>
  <si>
    <t>Verzonken kopbout (DIN 7991/ISO 10642)-M8x25</t>
  </si>
  <si>
    <t>Zeskant tapbout-M10x25 (DIN 933)</t>
  </si>
  <si>
    <t>Zeskant tapbout-M10x50 (DIN 933)</t>
  </si>
  <si>
    <t>Zeskant tapbout-M8x16 (DIN 933)</t>
  </si>
  <si>
    <t>Zeskant tapbout-M8x18 (DIN 933)</t>
  </si>
  <si>
    <t>Zeskant tapbout-M8x20 (DIN 933)</t>
  </si>
  <si>
    <t>1011-2 Moerblok M8 SMALL</t>
  </si>
  <si>
    <t>art.nr.1011-2</t>
  </si>
  <si>
    <t>Klant Order Nr.</t>
  </si>
  <si>
    <t>Level</t>
  </si>
  <si>
    <t>Total qty.</t>
  </si>
  <si>
    <t>Height (mm)</t>
  </si>
  <si>
    <t>Surface area (m²)</t>
  </si>
  <si>
    <t>!groupheader!</t>
  </si>
  <si>
    <t>!table!%Stufe!</t>
  </si>
  <si>
    <t>!table!H_%13!</t>
  </si>
  <si>
    <t>!table!%Anzahl!</t>
  </si>
  <si>
    <t>!table!=IF(A{0}=1,F{0},0)!</t>
  </si>
  <si>
    <t>!table!=IF(A{0}=1,H{0},0)!</t>
  </si>
  <si>
    <t>!table!H_§04!</t>
  </si>
  <si>
    <t>!table!=IF(A{0}=1,J{0},0)!</t>
  </si>
  <si>
    <t>!table!_ATTR_@2!</t>
  </si>
  <si>
    <t>!table!_ATTR_@1!</t>
  </si>
  <si>
    <t>!footer!=SUBTOTAL(9,M{0}:M{1})!</t>
  </si>
  <si>
    <t>!footer!=SUMIF(A{0}:A{1},"=1",O{0}:O{1})!</t>
  </si>
  <si>
    <t>Quantity list, by part type</t>
  </si>
  <si>
    <t>Drawing No.</t>
  </si>
  <si>
    <t>!header!H__SZNATTRS04!</t>
  </si>
  <si>
    <t>Customer</t>
  </si>
  <si>
    <t>!header!H__SZNATTRS03!</t>
  </si>
  <si>
    <t>Order No.</t>
  </si>
  <si>
    <t>!header!H__SZNATTRS02!</t>
  </si>
  <si>
    <t>Created by</t>
  </si>
  <si>
    <t>!header!H__SZNATTRS08!</t>
  </si>
  <si>
    <t>Order text</t>
  </si>
  <si>
    <t>!header!H__SZNATTRS01!</t>
  </si>
  <si>
    <t>Created</t>
  </si>
  <si>
    <t>!header!H__SZNATTRS09!</t>
  </si>
  <si>
    <t>!header!H__SZNATTRS06!</t>
  </si>
  <si>
    <t>Qty.</t>
  </si>
  <si>
    <t>!groupheader!%krpmodul!</t>
  </si>
  <si>
    <r>
      <t>!</t>
    </r>
    <r>
      <rPr>
        <b/>
        <sz val="12"/>
        <rFont val="Calibri"/>
        <family val="2"/>
        <scheme val="minor"/>
      </rPr>
      <t>subtotal</t>
    </r>
    <r>
      <rPr>
        <sz val="10"/>
        <rFont val="Arial Narrow"/>
        <family val="2"/>
      </rPr>
      <t>!H_§03!</t>
    </r>
  </si>
  <si>
    <t>Total quantity</t>
  </si>
  <si>
    <t>!groupfooter!=SUBTOTAL(9,B{0}:B{1})!</t>
  </si>
  <si>
    <t>Total surface area</t>
  </si>
  <si>
    <t>!groupfooter!=SUBTOTAL(9,J{0}:J{1})!</t>
  </si>
  <si>
    <t>!groupfooter! !</t>
  </si>
  <si>
    <t>Total length</t>
  </si>
  <si>
    <t>!groupfooter!=SUMPRODUCT(B{0}:B{1},D{0}:D{1})!</t>
  </si>
  <si>
    <t>!groupfooter!=SUBTOTAL(9,L{0}:L{1})!</t>
  </si>
  <si>
    <t>DIN EN 20273 m</t>
  </si>
  <si>
    <t>01</t>
  </si>
  <si>
    <t>Voorbeeld productieset</t>
  </si>
  <si>
    <t>B24-1220</t>
  </si>
  <si>
    <t>2024.03</t>
  </si>
  <si>
    <t>Woning te Nijverdal</t>
  </si>
  <si>
    <t>23.07.2024</t>
  </si>
  <si>
    <t>BTT</t>
  </si>
  <si>
    <t>Herkwerk en schermen</t>
  </si>
  <si>
    <t>Assembly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</si>
  <si>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aaglijst</t>
    </r>
  </si>
  <si>
    <t>Cut symbos could not be created, as the attributes $PSC/$PTK were not transferred.</t>
  </si>
  <si>
    <t>3 x 6000 mm</t>
  </si>
  <si>
    <t>Waste: 4476 mm (24.87 %)</t>
  </si>
  <si>
    <t>Zaag (Lijf)</t>
  </si>
  <si>
    <t>Zaag (Flens)</t>
  </si>
  <si>
    <t>see drawing</t>
  </si>
  <si>
    <t>1 x 6000 mm</t>
  </si>
  <si>
    <t>Waste: 4600 mm (76.67 %)</t>
  </si>
  <si>
    <t>Waste: 3566 mm (19.81 %)</t>
  </si>
  <si>
    <t>4 x 6000 mm</t>
  </si>
  <si>
    <t>Waste: 1169 mm (4.87 %)</t>
  </si>
  <si>
    <t>/--------I</t>
  </si>
  <si>
    <t>I--------/</t>
  </si>
  <si>
    <t>I--------\</t>
  </si>
  <si>
    <t>\--------I</t>
  </si>
  <si>
    <t>Waste: 5950 mm (99.17 %)</t>
  </si>
  <si>
    <t>Waste: 1400 mm (23.33 %)</t>
  </si>
  <si>
    <t>Waste: 5160 mm (86 %)</t>
  </si>
  <si>
    <t>Waste: 5850 mm (97.5 %)</t>
  </si>
  <si>
    <t>Waste: 5900 mm (98.33 %)</t>
  </si>
  <si>
    <t>Waste: 4821 mm (80.35 %)</t>
  </si>
  <si>
    <t>Waste: 2870 mm (15.94 %)</t>
  </si>
  <si>
    <t>\--------/</t>
  </si>
  <si>
    <t>Waste: 3808 mm (63.47 %)</t>
  </si>
  <si>
    <t xml:space="preserve">                                                     </t>
  </si>
  <si>
    <t>Waste: 1699 mm (7.08 %)</t>
  </si>
  <si>
    <t>2 x 6000 mm</t>
  </si>
  <si>
    <t>Waste: 2001 mm (16.68 %)</t>
  </si>
  <si>
    <t>Waste: 4542 mm (75.7 %)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</si>
  <si>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rFont val="Georgia Pro"/>
        <family val="1"/>
      </rPr>
      <t xml:space="preserve">design - </t>
    </r>
    <r>
      <rPr>
        <sz val="36"/>
        <color rgb="FFFF0000"/>
        <rFont val="Georgia Pro"/>
        <family val="1"/>
      </rPr>
      <t>z</t>
    </r>
    <r>
      <rPr>
        <sz val="36"/>
        <rFont val="Georgia Pro"/>
        <family val="1"/>
      </rPr>
      <t>aag-totaal</t>
    </r>
  </si>
  <si>
    <t>Nr.</t>
  </si>
  <si>
    <t>Type</t>
  </si>
  <si>
    <t>Zaagbreedte</t>
  </si>
  <si>
    <t>Overlengte</t>
  </si>
  <si>
    <t xml:space="preserve"> Startmarge</t>
  </si>
  <si>
    <t>Eindmarge</t>
  </si>
  <si>
    <t>Extrusieprofielen</t>
  </si>
  <si>
    <t>Strippen</t>
  </si>
  <si>
    <t>L - Profielen</t>
  </si>
  <si>
    <t>Ronde assen</t>
  </si>
  <si>
    <t>Buis profielen</t>
  </si>
  <si>
    <t>Opdrachtgever:</t>
  </si>
  <si>
    <t>Klantorder:</t>
  </si>
  <si>
    <t>D2D order:</t>
  </si>
  <si>
    <t>Deelproject:</t>
  </si>
  <si>
    <t>Revisie:</t>
  </si>
  <si>
    <t>B</t>
  </si>
  <si>
    <t>Fase:</t>
  </si>
  <si>
    <t>A</t>
  </si>
  <si>
    <r>
      <t>draw</t>
    </r>
    <r>
      <rPr>
        <sz val="36"/>
        <color rgb="FFFF0000"/>
        <rFont val="Georgia Pro"/>
        <family val="1"/>
      </rPr>
      <t>2</t>
    </r>
    <r>
      <rPr>
        <sz val="36"/>
        <color theme="1"/>
        <rFont val="Georgia Pro"/>
        <family val="1"/>
      </rPr>
      <t>design - walslijst</t>
    </r>
  </si>
  <si>
    <t>Aantal optreden</t>
  </si>
  <si>
    <t>Hoogte optrede</t>
  </si>
  <si>
    <t>Totale hoogte</t>
  </si>
  <si>
    <t>Radius op hart profiel</t>
  </si>
  <si>
    <t>Verdraaiing. per trede</t>
  </si>
  <si>
    <t>Totale verdraaiing</t>
  </si>
  <si>
    <t>Stijgingshoek</t>
  </si>
  <si>
    <t>Opgang L of R</t>
  </si>
  <si>
    <t>LOOSE_PARTS</t>
  </si>
  <si>
    <t>Waste</t>
  </si>
  <si>
    <t>CutWidth</t>
  </si>
  <si>
    <t>CutAddition</t>
  </si>
  <si>
    <t>DistStart</t>
  </si>
  <si>
    <t>Distance, Start</t>
  </si>
  <si>
    <t>DistEnd</t>
  </si>
  <si>
    <t>Distance, End</t>
  </si>
  <si>
    <t>FixedLength</t>
  </si>
  <si>
    <t>Fixed length</t>
  </si>
  <si>
    <t>CutSymbolAttrMissing</t>
  </si>
  <si>
    <t>AssemblyDimensionsMissing</t>
  </si>
  <si>
    <t>Part dimensions do not exist. Please activate "Update part dimensions" in configuration (Model.PartProperties.updatePartSize).</t>
  </si>
  <si>
    <t>MissingAssemblingId</t>
  </si>
  <si>
    <t>Mounting ID attribute %08 was not transferred. Site assembly will not be considered.</t>
  </si>
  <si>
    <t>FactoryItemsInLoseParts</t>
  </si>
  <si>
    <t>Loose parts contain items for site assembly. The taking into account of mounting information can be deactivated in the template.</t>
  </si>
  <si>
    <t>Naam</t>
  </si>
  <si>
    <t>Lengte</t>
  </si>
  <si>
    <t>Gewicht</t>
  </si>
  <si>
    <t>Tot gewicht</t>
  </si>
  <si>
    <t>Tot 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</si>
</sst>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0.0"/>
  </numFmts>
  <fonts count="3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8.5"/>
      <name val="MS Sans Serif"/>
      <family val="2"/>
    </font>
    <font>
      <sz val="10"/>
      <color rgb="FF0070C0"/>
      <name val="MS Sans Serif"/>
      <family val="2"/>
    </font>
    <font>
      <sz val="10"/>
      <name val="Arial Narrow"/>
      <family val="2"/>
    </font>
    <font>
      <sz val="10"/>
      <color theme="1"/>
      <name val="Arial"/>
      <family val="2"/>
    </font>
    <font>
      <u/>
      <sz val="18"/>
      <color rgb="FF0000A1"/>
      <name val="Arial"/>
      <family val="2"/>
    </font>
    <font>
      <b/>
      <sz val="11"/>
      <color rgb="FF0000A1"/>
      <name val="Arial"/>
      <family val="2"/>
    </font>
    <font>
      <sz val="10"/>
      <color theme="1"/>
      <name val="Calibri"/>
      <family val="2"/>
      <scheme val="minor"/>
    </font>
    <font>
      <sz val="10"/>
      <name val="Consolas"/>
      <family val="3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rgb="FF0000A1"/>
      <name val="Arial"/>
      <family val="2"/>
    </font>
    <font>
      <b/>
      <sz val="20"/>
      <color theme="1"/>
      <name val="Calibri"/>
      <family val="2"/>
      <scheme val="minor"/>
    </font>
    <font>
      <b/>
      <sz val="10"/>
      <name val="Arial Narrow"/>
      <family val="2"/>
    </font>
    <font>
      <b/>
      <sz val="12"/>
      <color rgb="FF0000A1"/>
      <name val="Arial"/>
      <family val="2"/>
    </font>
    <font>
      <b/>
      <sz val="10"/>
      <color rgb="FF0000A1"/>
      <name val="Arial"/>
      <family val="2"/>
    </font>
    <font>
      <b/>
      <sz val="10"/>
      <color theme="1"/>
      <name val="Arial"/>
      <family val="2"/>
    </font>
    <font>
      <b/>
      <sz val="20"/>
      <color rgb="FFFF0000"/>
      <name val="Arial"/>
      <family val="2"/>
    </font>
    <font>
      <b/>
      <sz val="22"/>
      <color rgb="FFFF0000"/>
      <name val="Arial"/>
      <family val="2"/>
    </font>
    <font>
      <sz val="36"/>
      <color theme="1"/>
      <name val="Georgia Pro"/>
      <family val="1"/>
    </font>
    <font>
      <sz val="36"/>
      <color rgb="FFFF0000"/>
      <name val="Georgia Pro"/>
      <family val="1"/>
    </font>
    <font>
      <i/>
      <sz val="10"/>
      <color theme="1"/>
      <name val="Arial"/>
      <family val="2"/>
    </font>
    <font>
      <sz val="36"/>
      <name val="Georgia Pro"/>
      <family val="1"/>
    </font>
    <font>
      <b/>
      <sz val="20"/>
      <name val="Arial"/>
      <family val="2"/>
    </font>
    <font>
      <i/>
      <sz val="10"/>
      <name val="Arial"/>
      <family val="2"/>
    </font>
    <font>
      <b/>
      <sz val="12"/>
      <color rgb="FF000000"/>
      <name val="Calibri"/>
    </font>
    <font>
      <b/>
      <sz val="10"/>
      <color rgb="FF000000"/>
      <name val="Arial Narrow"/>
    </font>
    <font>
      <b/>
      <sz val="11"/>
      <color rgb="FF000000"/>
      <name val="Calibri"/>
    </font>
    <font>
      <sz val="36"/>
      <color rgb="FFFF0000"/>
      <name val="Georgia Pro"/>
      <family val="1"/>
    </font>
    <font>
      <b/>
      <sz val="12"/>
      <name val="Calibri"/>
      <family val="2"/>
      <scheme val="minor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gradientFill>
        <stop position="0">
          <color theme="4" tint="0.80001220740379042"/>
        </stop>
        <stop position="1">
          <color theme="0"/>
        </stop>
      </gradientFill>
    </fill>
    <fill>
      <patternFill patternType="solid">
        <fgColor theme="4" tint="0.79998168889431442"/>
        <bgColor auto="1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wrapText="1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/>
    </xf>
    <xf numFmtId="0" fontId="1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wrapText="1"/>
    </xf>
    <xf numFmtId="0" fontId="4" fillId="0" borderId="5" xfId="0" applyFont="1" applyBorder="1"/>
    <xf numFmtId="0" fontId="0" fillId="0" borderId="7" xfId="0" applyBorder="1" applyAlignment="1">
      <alignment vertical="top"/>
    </xf>
    <xf numFmtId="0" fontId="5" fillId="0" borderId="7" xfId="1" applyFont="1" applyBorder="1" applyAlignment="1">
      <alignment vertical="top"/>
    </xf>
    <xf numFmtId="0" fontId="5" fillId="0" borderId="15" xfId="1" applyFont="1" applyBorder="1" applyAlignment="1">
      <alignment vertical="top"/>
    </xf>
    <xf numFmtId="0" fontId="5" fillId="0" borderId="14" xfId="1" applyFont="1" applyBorder="1" applyAlignment="1">
      <alignment vertical="top"/>
    </xf>
    <xf numFmtId="0" fontId="4" fillId="0" borderId="0" xfId="1" applyFont="1" applyAlignment="1">
      <alignment vertical="top"/>
    </xf>
    <xf numFmtId="0" fontId="6" fillId="0" borderId="16" xfId="1" applyFont="1" applyBorder="1" applyAlignment="1">
      <alignment vertical="top"/>
    </xf>
    <xf numFmtId="2" fontId="6" fillId="0" borderId="16" xfId="1" applyNumberFormat="1" applyFont="1" applyBorder="1" applyAlignment="1">
      <alignment vertical="top"/>
    </xf>
    <xf numFmtId="0" fontId="6" fillId="0" borderId="16" xfId="1" applyFont="1" applyBorder="1" applyAlignment="1">
      <alignment vertical="center"/>
    </xf>
    <xf numFmtId="0" fontId="6" fillId="0" borderId="16" xfId="0" applyFont="1" applyBorder="1" applyAlignment="1">
      <alignment vertical="top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49" fontId="3" fillId="0" borderId="0" xfId="0" applyNumberFormat="1" applyFont="1"/>
    <xf numFmtId="0" fontId="4" fillId="0" borderId="7" xfId="0" applyFont="1" applyBorder="1"/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7" fillId="0" borderId="5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right" wrapText="1"/>
    </xf>
    <xf numFmtId="164" fontId="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right"/>
    </xf>
    <xf numFmtId="0" fontId="7" fillId="0" borderId="1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/>
    <xf numFmtId="0" fontId="3" fillId="0" borderId="12" xfId="0" applyFont="1" applyBorder="1" applyAlignment="1">
      <alignment horizontal="left" vertical="center"/>
    </xf>
    <xf numFmtId="0" fontId="10" fillId="0" borderId="0" xfId="0" applyFont="1"/>
    <xf numFmtId="0" fontId="9" fillId="0" borderId="6" xfId="1" applyFont="1" applyBorder="1" applyAlignment="1">
      <alignment vertical="top"/>
    </xf>
    <xf numFmtId="2" fontId="6" fillId="0" borderId="16" xfId="1" applyNumberFormat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0" fillId="0" borderId="0" xfId="0" applyAlignment="1">
      <alignment vertical="center"/>
    </xf>
    <xf numFmtId="1" fontId="6" fillId="0" borderId="16" xfId="1" applyNumberFormat="1" applyFont="1" applyBorder="1" applyAlignment="1">
      <alignment vertical="top"/>
    </xf>
    <xf numFmtId="1" fontId="6" fillId="0" borderId="16" xfId="1" applyNumberFormat="1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0" borderId="16" xfId="1" applyFont="1" applyBorder="1" applyAlignment="1">
      <alignment horizontal="left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16" xfId="0" applyNumberFormat="1" applyFont="1" applyBorder="1"/>
    <xf numFmtId="0" fontId="12" fillId="0" borderId="4" xfId="0" applyFont="1" applyBorder="1"/>
    <xf numFmtId="1" fontId="12" fillId="0" borderId="5" xfId="0" applyNumberFormat="1" applyFont="1" applyBorder="1"/>
    <xf numFmtId="0" fontId="0" fillId="0" borderId="5" xfId="0" applyBorder="1"/>
    <xf numFmtId="0" fontId="12" fillId="0" borderId="5" xfId="0" applyFont="1" applyBorder="1"/>
    <xf numFmtId="2" fontId="12" fillId="0" borderId="5" xfId="0" applyNumberFormat="1" applyFont="1" applyBorder="1"/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0" borderId="14" xfId="0" applyBorder="1"/>
    <xf numFmtId="0" fontId="0" fillId="0" borderId="20" xfId="0" applyBorder="1"/>
    <xf numFmtId="0" fontId="12" fillId="0" borderId="19" xfId="0" applyFont="1" applyBorder="1"/>
    <xf numFmtId="1" fontId="12" fillId="0" borderId="14" xfId="0" applyNumberFormat="1" applyFont="1" applyBorder="1"/>
    <xf numFmtId="0" fontId="12" fillId="0" borderId="14" xfId="0" applyFont="1" applyBorder="1"/>
    <xf numFmtId="2" fontId="12" fillId="0" borderId="14" xfId="0" applyNumberFormat="1" applyFont="1" applyBorder="1"/>
    <xf numFmtId="0" fontId="15" fillId="0" borderId="0" xfId="0" applyFont="1"/>
    <xf numFmtId="0" fontId="16" fillId="2" borderId="16" xfId="0" applyFont="1" applyFill="1" applyBorder="1" applyAlignment="1">
      <alignment horizontal="left" vertical="top"/>
    </xf>
    <xf numFmtId="0" fontId="16" fillId="2" borderId="16" xfId="0" applyFont="1" applyFill="1" applyBorder="1" applyAlignment="1">
      <alignment vertical="top"/>
    </xf>
    <xf numFmtId="2" fontId="16" fillId="2" borderId="16" xfId="0" applyNumberFormat="1" applyFont="1" applyFill="1" applyBorder="1" applyAlignment="1">
      <alignment vertical="top"/>
    </xf>
    <xf numFmtId="1" fontId="16" fillId="2" borderId="16" xfId="0" applyNumberFormat="1" applyFont="1" applyFill="1" applyBorder="1" applyAlignment="1">
      <alignment vertical="top"/>
    </xf>
    <xf numFmtId="0" fontId="6" fillId="0" borderId="6" xfId="1" applyFont="1" applyBorder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0" xfId="1" applyFont="1" applyAlignment="1">
      <alignment vertical="center"/>
    </xf>
    <xf numFmtId="1" fontId="6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4" xfId="0" applyBorder="1"/>
    <xf numFmtId="49" fontId="3" fillId="0" borderId="9" xfId="0" applyNumberFormat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7" fillId="0" borderId="18" xfId="0" applyNumberFormat="1" applyFont="1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 wrapText="1"/>
    </xf>
    <xf numFmtId="0" fontId="19" fillId="0" borderId="0" xfId="0" applyFont="1" applyAlignment="1">
      <alignment vertical="top" wrapText="1"/>
    </xf>
    <xf numFmtId="49" fontId="3" fillId="0" borderId="0" xfId="0" applyNumberFormat="1" applyFont="1" applyAlignment="1">
      <alignment vertical="top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2" fontId="1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2" fontId="6" fillId="0" borderId="0" xfId="1" applyNumberFormat="1" applyFont="1" applyAlignment="1">
      <alignment vertical="top"/>
    </xf>
    <xf numFmtId="0" fontId="3" fillId="0" borderId="26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  <xf numFmtId="0" fontId="1" fillId="0" borderId="25" xfId="0" applyFont="1" applyBorder="1" applyAlignment="1">
      <alignment horizontal="left"/>
    </xf>
    <xf numFmtId="0" fontId="1" fillId="0" borderId="25" xfId="0" applyFont="1" applyBorder="1" applyAlignment="1">
      <alignment horizontal="right" wrapText="1"/>
    </xf>
    <xf numFmtId="0" fontId="1" fillId="0" borderId="25" xfId="0" applyFont="1" applyBorder="1" applyAlignment="1">
      <alignment horizontal="center"/>
    </xf>
    <xf numFmtId="0" fontId="3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10" fillId="0" borderId="28" xfId="0" applyFont="1" applyBorder="1"/>
    <xf numFmtId="0" fontId="3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8" xfId="0" applyFont="1" applyBorder="1" applyAlignment="1">
      <alignment horizontal="right" vertical="center"/>
    </xf>
    <xf numFmtId="0" fontId="1" fillId="0" borderId="29" xfId="0" applyFont="1" applyBorder="1" applyAlignment="1">
      <alignment horizontal="right"/>
    </xf>
    <xf numFmtId="0" fontId="3" fillId="0" borderId="30" xfId="0" applyFont="1" applyBorder="1" applyAlignment="1">
      <alignment horizontal="left" vertical="center" wrapText="1"/>
    </xf>
    <xf numFmtId="0" fontId="16" fillId="2" borderId="16" xfId="0" applyFont="1" applyFill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6" fillId="0" borderId="16" xfId="1" applyFont="1" applyBorder="1" applyAlignment="1">
      <alignment horizontal="center" vertical="top"/>
    </xf>
    <xf numFmtId="2" fontId="6" fillId="0" borderId="16" xfId="1" applyNumberFormat="1" applyFont="1" applyBorder="1" applyAlignment="1">
      <alignment horizontal="center" vertical="top"/>
    </xf>
    <xf numFmtId="2" fontId="13" fillId="0" borderId="2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6" xfId="1" applyFont="1" applyBorder="1" applyAlignment="1">
      <alignment horizontal="center" vertical="center"/>
    </xf>
    <xf numFmtId="1" fontId="6" fillId="0" borderId="16" xfId="1" applyNumberFormat="1" applyFont="1" applyBorder="1" applyAlignment="1">
      <alignment horizontal="center" vertical="center"/>
    </xf>
    <xf numFmtId="2" fontId="6" fillId="0" borderId="16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2" fontId="6" fillId="0" borderId="16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2" fontId="1" fillId="0" borderId="14" xfId="0" applyNumberFormat="1" applyFont="1" applyBorder="1" applyAlignment="1">
      <alignment horizontal="right" vertical="center" wrapText="1"/>
    </xf>
    <xf numFmtId="2" fontId="6" fillId="0" borderId="16" xfId="0" applyNumberFormat="1" applyFont="1" applyBorder="1" applyAlignment="1">
      <alignment vertical="center"/>
    </xf>
    <xf numFmtId="2" fontId="0" fillId="0" borderId="0" xfId="0" applyNumberFormat="1"/>
    <xf numFmtId="2" fontId="1" fillId="0" borderId="14" xfId="0" applyNumberFormat="1" applyFont="1" applyBorder="1" applyAlignment="1">
      <alignment horizontal="right" wrapText="1"/>
    </xf>
    <xf numFmtId="2" fontId="2" fillId="2" borderId="16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Alignment="1">
      <alignment vertical="center"/>
    </xf>
    <xf numFmtId="0" fontId="6" fillId="0" borderId="31" xfId="1" applyFont="1" applyBorder="1" applyAlignment="1">
      <alignment horizontal="center" vertical="center"/>
    </xf>
    <xf numFmtId="0" fontId="2" fillId="2" borderId="31" xfId="0" applyFont="1" applyFill="1" applyBorder="1"/>
    <xf numFmtId="0" fontId="0" fillId="0" borderId="15" xfId="0" applyBorder="1"/>
    <xf numFmtId="0" fontId="5" fillId="0" borderId="16" xfId="1" applyFont="1" applyBorder="1" applyAlignment="1">
      <alignment vertical="top"/>
    </xf>
    <xf numFmtId="49" fontId="3" fillId="0" borderId="14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6" fillId="0" borderId="15" xfId="1" applyFont="1" applyBorder="1" applyAlignment="1">
      <alignment horizontal="center" vertical="top"/>
    </xf>
    <xf numFmtId="0" fontId="16" fillId="2" borderId="31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center"/>
    </xf>
    <xf numFmtId="0" fontId="19" fillId="0" borderId="0" xfId="0" applyFont="1"/>
    <xf numFmtId="1" fontId="13" fillId="0" borderId="0" xfId="0" applyNumberFormat="1" applyFont="1"/>
    <xf numFmtId="2" fontId="16" fillId="2" borderId="16" xfId="0" applyNumberFormat="1" applyFont="1" applyFill="1" applyBorder="1" applyAlignment="1">
      <alignment horizontal="center" vertical="top"/>
    </xf>
    <xf numFmtId="1" fontId="13" fillId="0" borderId="16" xfId="0" applyNumberFormat="1" applyFont="1" applyBorder="1" applyAlignment="1">
      <alignment horizontal="center"/>
    </xf>
    <xf numFmtId="2" fontId="13" fillId="0" borderId="16" xfId="0" applyNumberFormat="1" applyFont="1" applyBorder="1" applyAlignment="1">
      <alignment horizontal="center"/>
    </xf>
    <xf numFmtId="0" fontId="9" fillId="0" borderId="0" xfId="1" applyFont="1" applyAlignment="1">
      <alignment vertical="top"/>
    </xf>
    <xf numFmtId="0" fontId="9" fillId="0" borderId="9" xfId="1" applyFont="1" applyBorder="1" applyAlignment="1">
      <alignment vertical="top"/>
    </xf>
    <xf numFmtId="0" fontId="7" fillId="0" borderId="0" xfId="0" applyFont="1" applyAlignment="1">
      <alignment vertical="center"/>
    </xf>
    <xf numFmtId="0" fontId="2" fillId="4" borderId="16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2" fillId="4" borderId="7" xfId="0" applyNumberFormat="1" applyFont="1" applyFill="1" applyBorder="1" applyAlignment="1">
      <alignment horizontal="center" vertical="center"/>
    </xf>
    <xf numFmtId="2" fontId="2" fillId="4" borderId="1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4" fontId="10" fillId="0" borderId="0" xfId="0" applyNumberFormat="1" applyFont="1"/>
    <xf numFmtId="1" fontId="2" fillId="4" borderId="1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top" indent="1"/>
    </xf>
    <xf numFmtId="0" fontId="28" fillId="0" borderId="16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horizontal="center" vertical="center"/>
    </xf>
    <xf numFmtId="1" fontId="29" fillId="0" borderId="16" xfId="1" applyNumberFormat="1" applyFont="1" applyBorder="1" applyAlignment="1">
      <alignment horizontal="center" vertical="center"/>
    </xf>
    <xf numFmtId="2" fontId="28" fillId="0" borderId="16" xfId="1" applyNumberFormat="1" applyFont="1" applyBorder="1" applyAlignment="1">
      <alignment horizontal="center" vertical="center"/>
    </xf>
    <xf numFmtId="0" fontId="28" fillId="0" borderId="31" xfId="1" applyFont="1" applyBorder="1" applyAlignment="1">
      <alignment horizontal="center" vertical="center"/>
    </xf>
    <xf numFmtId="2" fontId="28" fillId="0" borderId="16" xfId="0" applyNumberFormat="1" applyFont="1" applyBorder="1" applyAlignment="1">
      <alignment vertical="center"/>
    </xf>
    <xf numFmtId="2" fontId="30" fillId="0" borderId="0" xfId="0" applyNumberFormat="1" applyFont="1"/>
    <xf numFmtId="0" fontId="17" fillId="2" borderId="4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6" fillId="0" borderId="32" xfId="1" applyFont="1" applyBorder="1" applyAlignment="1">
      <alignment vertical="center"/>
    </xf>
    <xf numFmtId="0" fontId="6" fillId="0" borderId="33" xfId="1" applyFont="1" applyBorder="1" applyAlignment="1">
      <alignment vertical="center"/>
    </xf>
    <xf numFmtId="1" fontId="6" fillId="0" borderId="33" xfId="1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/>
    <xf numFmtId="0" fontId="2" fillId="2" borderId="15" xfId="0" applyFont="1" applyFill="1" applyBorder="1" applyAlignment="1">
      <alignment vertical="center"/>
    </xf>
    <xf numFmtId="0" fontId="0" fillId="0" borderId="35" xfId="0" applyBorder="1"/>
    <xf numFmtId="0" fontId="0" fillId="0" borderId="36" xfId="0" applyBorder="1"/>
    <xf numFmtId="0" fontId="2" fillId="0" borderId="37" xfId="0" applyFont="1" applyBorder="1" applyAlignment="1">
      <alignment horizontal="right"/>
    </xf>
    <xf numFmtId="0" fontId="1" fillId="0" borderId="37" xfId="0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7" xfId="0" applyFont="1" applyBorder="1" applyAlignment="1">
      <alignment horizontal="right" wrapText="1"/>
    </xf>
    <xf numFmtId="2" fontId="28" fillId="0" borderId="16" xfId="1" applyNumberFormat="1" applyFont="1" applyBorder="1" applyAlignment="1">
      <alignment vertical="center"/>
    </xf>
    <xf numFmtId="0" fontId="7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22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9" fillId="0" borderId="6" xfId="1" applyFont="1" applyBorder="1" applyAlignment="1">
      <alignment horizontal="left" vertical="top"/>
    </xf>
    <xf numFmtId="0" fontId="9" fillId="0" borderId="7" xfId="1" applyFont="1" applyBorder="1" applyAlignment="1">
      <alignment horizontal="left" vertical="top"/>
    </xf>
    <xf numFmtId="0" fontId="9" fillId="0" borderId="15" xfId="1" applyFont="1" applyBorder="1" applyAlignment="1">
      <alignment horizontal="left" vertical="top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9" fillId="0" borderId="6" xfId="1" applyFont="1" applyBorder="1" applyAlignment="1">
      <alignment vertical="top"/>
    </xf>
    <xf numFmtId="0" fontId="9" fillId="0" borderId="7" xfId="1" applyFont="1" applyBorder="1" applyAlignment="1">
      <alignment vertical="top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1" fillId="3" borderId="0" xfId="0" applyFont="1" applyFill="1" applyAlignment="1">
      <alignment horizontal="center" vertical="center" wrapText="1"/>
    </xf>
  </cellXfs>
  <cellStyles count="2">
    <cellStyle name="Standaard" xfId="0" builtinId="0"/>
    <cellStyle name="Standard_template_stueli_mit-vb_wallentowitsch _050929" xfId="1" xr:uid="{00000000-0005-0000-0000-000001000000}"/>
  </cellStyles>
  <dxfs count="14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D5D5"/>
      <color rgb="FFE95133"/>
      <color rgb="FFFFFFCC"/>
      <color rgb="FFDCE6F1"/>
      <color rgb="FF0000A1"/>
      <color rgb="FF3E6CA4"/>
      <color rgb="FF3E6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7.png"/><Relationship Id="rId21" Type="http://schemas.openxmlformats.org/officeDocument/2006/relationships/image" Target="../media/image22.png"/><Relationship Id="rId42" Type="http://schemas.openxmlformats.org/officeDocument/2006/relationships/image" Target="../media/image43.png"/><Relationship Id="rId47" Type="http://schemas.openxmlformats.org/officeDocument/2006/relationships/image" Target="../media/image48.png"/><Relationship Id="rId63" Type="http://schemas.openxmlformats.org/officeDocument/2006/relationships/image" Target="../media/image64.png"/><Relationship Id="rId68" Type="http://schemas.openxmlformats.org/officeDocument/2006/relationships/image" Target="../media/image69.png"/><Relationship Id="rId16" Type="http://schemas.openxmlformats.org/officeDocument/2006/relationships/image" Target="../media/image17.png"/><Relationship Id="rId11" Type="http://schemas.openxmlformats.org/officeDocument/2006/relationships/image" Target="../media/image12.png"/><Relationship Id="rId24" Type="http://schemas.openxmlformats.org/officeDocument/2006/relationships/image" Target="../media/image25.png"/><Relationship Id="rId32" Type="http://schemas.openxmlformats.org/officeDocument/2006/relationships/image" Target="../media/image33.png"/><Relationship Id="rId37" Type="http://schemas.openxmlformats.org/officeDocument/2006/relationships/image" Target="../media/image38.png"/><Relationship Id="rId40" Type="http://schemas.openxmlformats.org/officeDocument/2006/relationships/image" Target="../media/image41.png"/><Relationship Id="rId45" Type="http://schemas.openxmlformats.org/officeDocument/2006/relationships/image" Target="../media/image46.png"/><Relationship Id="rId53" Type="http://schemas.openxmlformats.org/officeDocument/2006/relationships/image" Target="../media/image54.png"/><Relationship Id="rId58" Type="http://schemas.openxmlformats.org/officeDocument/2006/relationships/image" Target="../media/image59.png"/><Relationship Id="rId66" Type="http://schemas.openxmlformats.org/officeDocument/2006/relationships/image" Target="../media/image67.png"/><Relationship Id="rId74" Type="http://schemas.openxmlformats.org/officeDocument/2006/relationships/image" Target="../media/image75.png"/><Relationship Id="rId5" Type="http://schemas.openxmlformats.org/officeDocument/2006/relationships/image" Target="../media/image6.png"/><Relationship Id="rId61" Type="http://schemas.openxmlformats.org/officeDocument/2006/relationships/image" Target="../media/image62.png"/><Relationship Id="rId19" Type="http://schemas.openxmlformats.org/officeDocument/2006/relationships/image" Target="../media/image20.png"/><Relationship Id="rId14" Type="http://schemas.openxmlformats.org/officeDocument/2006/relationships/image" Target="../media/image15.png"/><Relationship Id="rId22" Type="http://schemas.openxmlformats.org/officeDocument/2006/relationships/image" Target="../media/image23.png"/><Relationship Id="rId27" Type="http://schemas.openxmlformats.org/officeDocument/2006/relationships/image" Target="../media/image28.png"/><Relationship Id="rId30" Type="http://schemas.openxmlformats.org/officeDocument/2006/relationships/image" Target="../media/image31.png"/><Relationship Id="rId35" Type="http://schemas.openxmlformats.org/officeDocument/2006/relationships/image" Target="../media/image36.png"/><Relationship Id="rId43" Type="http://schemas.openxmlformats.org/officeDocument/2006/relationships/image" Target="../media/image44.png"/><Relationship Id="rId48" Type="http://schemas.openxmlformats.org/officeDocument/2006/relationships/image" Target="../media/image49.png"/><Relationship Id="rId56" Type="http://schemas.openxmlformats.org/officeDocument/2006/relationships/image" Target="../media/image57.png"/><Relationship Id="rId64" Type="http://schemas.openxmlformats.org/officeDocument/2006/relationships/image" Target="../media/image65.png"/><Relationship Id="rId69" Type="http://schemas.openxmlformats.org/officeDocument/2006/relationships/image" Target="../media/image70.png"/><Relationship Id="rId77" Type="http://schemas.openxmlformats.org/officeDocument/2006/relationships/image" Target="../media/image78.png"/><Relationship Id="rId8" Type="http://schemas.openxmlformats.org/officeDocument/2006/relationships/image" Target="../media/image9.png"/><Relationship Id="rId51" Type="http://schemas.openxmlformats.org/officeDocument/2006/relationships/image" Target="../media/image52.png"/><Relationship Id="rId72" Type="http://schemas.openxmlformats.org/officeDocument/2006/relationships/image" Target="../media/image73.png"/><Relationship Id="rId3" Type="http://schemas.openxmlformats.org/officeDocument/2006/relationships/image" Target="../media/image4.png"/><Relationship Id="rId12" Type="http://schemas.openxmlformats.org/officeDocument/2006/relationships/image" Target="../media/image13.png"/><Relationship Id="rId17" Type="http://schemas.openxmlformats.org/officeDocument/2006/relationships/image" Target="../media/image18.png"/><Relationship Id="rId25" Type="http://schemas.openxmlformats.org/officeDocument/2006/relationships/image" Target="../media/image26.png"/><Relationship Id="rId33" Type="http://schemas.openxmlformats.org/officeDocument/2006/relationships/image" Target="../media/image34.png"/><Relationship Id="rId38" Type="http://schemas.openxmlformats.org/officeDocument/2006/relationships/image" Target="../media/image39.png"/><Relationship Id="rId46" Type="http://schemas.openxmlformats.org/officeDocument/2006/relationships/image" Target="../media/image47.png"/><Relationship Id="rId59" Type="http://schemas.openxmlformats.org/officeDocument/2006/relationships/image" Target="../media/image60.png"/><Relationship Id="rId67" Type="http://schemas.openxmlformats.org/officeDocument/2006/relationships/image" Target="../media/image68.png"/><Relationship Id="rId20" Type="http://schemas.openxmlformats.org/officeDocument/2006/relationships/image" Target="../media/image21.png"/><Relationship Id="rId41" Type="http://schemas.openxmlformats.org/officeDocument/2006/relationships/image" Target="../media/image42.png"/><Relationship Id="rId54" Type="http://schemas.openxmlformats.org/officeDocument/2006/relationships/image" Target="../media/image55.png"/><Relationship Id="rId62" Type="http://schemas.openxmlformats.org/officeDocument/2006/relationships/image" Target="../media/image63.png"/><Relationship Id="rId70" Type="http://schemas.openxmlformats.org/officeDocument/2006/relationships/image" Target="../media/image71.png"/><Relationship Id="rId75" Type="http://schemas.openxmlformats.org/officeDocument/2006/relationships/image" Target="../media/image76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5" Type="http://schemas.openxmlformats.org/officeDocument/2006/relationships/image" Target="../media/image16.png"/><Relationship Id="rId23" Type="http://schemas.openxmlformats.org/officeDocument/2006/relationships/image" Target="../media/image24.png"/><Relationship Id="rId28" Type="http://schemas.openxmlformats.org/officeDocument/2006/relationships/image" Target="../media/image29.png"/><Relationship Id="rId36" Type="http://schemas.openxmlformats.org/officeDocument/2006/relationships/image" Target="../media/image37.png"/><Relationship Id="rId49" Type="http://schemas.openxmlformats.org/officeDocument/2006/relationships/image" Target="../media/image50.png"/><Relationship Id="rId57" Type="http://schemas.openxmlformats.org/officeDocument/2006/relationships/image" Target="../media/image58.png"/><Relationship Id="rId10" Type="http://schemas.openxmlformats.org/officeDocument/2006/relationships/image" Target="../media/image11.png"/><Relationship Id="rId31" Type="http://schemas.openxmlformats.org/officeDocument/2006/relationships/image" Target="../media/image32.png"/><Relationship Id="rId44" Type="http://schemas.openxmlformats.org/officeDocument/2006/relationships/image" Target="../media/image45.png"/><Relationship Id="rId52" Type="http://schemas.openxmlformats.org/officeDocument/2006/relationships/image" Target="../media/image53.png"/><Relationship Id="rId60" Type="http://schemas.openxmlformats.org/officeDocument/2006/relationships/image" Target="../media/image61.png"/><Relationship Id="rId65" Type="http://schemas.openxmlformats.org/officeDocument/2006/relationships/image" Target="../media/image66.png"/><Relationship Id="rId73" Type="http://schemas.openxmlformats.org/officeDocument/2006/relationships/image" Target="../media/image74.png"/><Relationship Id="rId78" Type="http://schemas.openxmlformats.org/officeDocument/2006/relationships/image" Target="../media/image79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3" Type="http://schemas.openxmlformats.org/officeDocument/2006/relationships/image" Target="../media/image14.png"/><Relationship Id="rId18" Type="http://schemas.openxmlformats.org/officeDocument/2006/relationships/image" Target="../media/image19.png"/><Relationship Id="rId39" Type="http://schemas.openxmlformats.org/officeDocument/2006/relationships/image" Target="../media/image40.png"/><Relationship Id="rId34" Type="http://schemas.openxmlformats.org/officeDocument/2006/relationships/image" Target="../media/image35.png"/><Relationship Id="rId50" Type="http://schemas.openxmlformats.org/officeDocument/2006/relationships/image" Target="../media/image51.png"/><Relationship Id="rId55" Type="http://schemas.openxmlformats.org/officeDocument/2006/relationships/image" Target="../media/image56.png"/><Relationship Id="rId76" Type="http://schemas.openxmlformats.org/officeDocument/2006/relationships/image" Target="../media/image77.png"/><Relationship Id="rId7" Type="http://schemas.openxmlformats.org/officeDocument/2006/relationships/image" Target="../media/image8.png"/><Relationship Id="rId71" Type="http://schemas.openxmlformats.org/officeDocument/2006/relationships/image" Target="../media/image72.png"/><Relationship Id="rId2" Type="http://schemas.openxmlformats.org/officeDocument/2006/relationships/image" Target="../media/image3.png"/><Relationship Id="rId29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1.png"/><Relationship Id="rId1" Type="http://schemas.openxmlformats.org/officeDocument/2006/relationships/image" Target="../media/image8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3" Type="http://schemas.openxmlformats.org/officeDocument/2006/relationships/image" Target="../media/image94.jpg"/><Relationship Id="rId18" Type="http://schemas.openxmlformats.org/officeDocument/2006/relationships/image" Target="../media/image99.jpg"/><Relationship Id="rId26" Type="http://schemas.openxmlformats.org/officeDocument/2006/relationships/image" Target="../media/image107.png"/><Relationship Id="rId3" Type="http://schemas.openxmlformats.org/officeDocument/2006/relationships/image" Target="../media/image84.jpg"/><Relationship Id="rId21" Type="http://schemas.openxmlformats.org/officeDocument/2006/relationships/image" Target="../media/image102.jpg"/><Relationship Id="rId34" Type="http://schemas.openxmlformats.org/officeDocument/2006/relationships/image" Target="../media/image115.jpg"/><Relationship Id="rId7" Type="http://schemas.openxmlformats.org/officeDocument/2006/relationships/image" Target="../media/image88.jpg"/><Relationship Id="rId12" Type="http://schemas.openxmlformats.org/officeDocument/2006/relationships/image" Target="../media/image93.jpg"/><Relationship Id="rId17" Type="http://schemas.openxmlformats.org/officeDocument/2006/relationships/image" Target="../media/image98.jpg"/><Relationship Id="rId25" Type="http://schemas.openxmlformats.org/officeDocument/2006/relationships/image" Target="../media/image106.png"/><Relationship Id="rId33" Type="http://schemas.openxmlformats.org/officeDocument/2006/relationships/image" Target="../media/image114.jpg"/><Relationship Id="rId2" Type="http://schemas.openxmlformats.org/officeDocument/2006/relationships/image" Target="../media/image83.jpg"/><Relationship Id="rId16" Type="http://schemas.openxmlformats.org/officeDocument/2006/relationships/image" Target="../media/image97.jpg"/><Relationship Id="rId20" Type="http://schemas.openxmlformats.org/officeDocument/2006/relationships/image" Target="../media/image101.jpg"/><Relationship Id="rId29" Type="http://schemas.openxmlformats.org/officeDocument/2006/relationships/image" Target="../media/image110.png"/><Relationship Id="rId1" Type="http://schemas.openxmlformats.org/officeDocument/2006/relationships/image" Target="../media/image82.jpg"/><Relationship Id="rId6" Type="http://schemas.openxmlformats.org/officeDocument/2006/relationships/image" Target="../media/image87.jpg"/><Relationship Id="rId11" Type="http://schemas.openxmlformats.org/officeDocument/2006/relationships/image" Target="../media/image92.jpg"/><Relationship Id="rId24" Type="http://schemas.openxmlformats.org/officeDocument/2006/relationships/image" Target="../media/image105.png"/><Relationship Id="rId32" Type="http://schemas.openxmlformats.org/officeDocument/2006/relationships/image" Target="../media/image113.jpg"/><Relationship Id="rId5" Type="http://schemas.openxmlformats.org/officeDocument/2006/relationships/image" Target="../media/image86.jpg"/><Relationship Id="rId15" Type="http://schemas.openxmlformats.org/officeDocument/2006/relationships/image" Target="../media/image96.jpg"/><Relationship Id="rId23" Type="http://schemas.openxmlformats.org/officeDocument/2006/relationships/image" Target="../media/image104.jpg"/><Relationship Id="rId28" Type="http://schemas.openxmlformats.org/officeDocument/2006/relationships/image" Target="../media/image109.png"/><Relationship Id="rId10" Type="http://schemas.openxmlformats.org/officeDocument/2006/relationships/image" Target="../media/image91.jpg"/><Relationship Id="rId19" Type="http://schemas.openxmlformats.org/officeDocument/2006/relationships/image" Target="../media/image100.jpg"/><Relationship Id="rId31" Type="http://schemas.openxmlformats.org/officeDocument/2006/relationships/image" Target="../media/image112.jpg"/><Relationship Id="rId4" Type="http://schemas.openxmlformats.org/officeDocument/2006/relationships/image" Target="../media/image85.jpg"/><Relationship Id="rId9" Type="http://schemas.openxmlformats.org/officeDocument/2006/relationships/image" Target="../media/image90.jpg"/><Relationship Id="rId14" Type="http://schemas.openxmlformats.org/officeDocument/2006/relationships/image" Target="../media/image95.jpg"/><Relationship Id="rId22" Type="http://schemas.openxmlformats.org/officeDocument/2006/relationships/image" Target="../media/image103.png"/><Relationship Id="rId27" Type="http://schemas.openxmlformats.org/officeDocument/2006/relationships/image" Target="../media/image108.jpg"/><Relationship Id="rId30" Type="http://schemas.openxmlformats.org/officeDocument/2006/relationships/image" Target="../media/image111.jpg"/><Relationship Id="rId35" Type="http://schemas.openxmlformats.org/officeDocument/2006/relationships/image" Target="../media/image116.jpg"/><Relationship Id="rId8" Type="http://schemas.openxmlformats.org/officeDocument/2006/relationships/image" Target="../media/image8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176764</xdr:colOff>
      <xdr:row>2</xdr:row>
      <xdr:rowOff>55145</xdr:rowOff>
    </xdr:from>
    <xdr:to>
      <xdr:col>9</xdr:col>
      <xdr:colOff>489322</xdr:colOff>
      <xdr:row>5</xdr:row>
      <xdr:rowOff>135356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89632" y="762000"/>
          <a:ext cx="2944466" cy="651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19050</xdr:rowOff>
    </xdr:from>
    <xdr:ext cx="228600" cy="209550"/>
    <xdr:pic>
      <xdr:nvPicPr>
        <xdr:cNvPr id="2" name="ef0770e1-a3d0-4a34-85af-334fa1197af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3</xdr:row>
      <xdr:rowOff>19050</xdr:rowOff>
    </xdr:from>
    <xdr:ext cx="742950" cy="209550"/>
    <xdr:pic>
      <xdr:nvPicPr>
        <xdr:cNvPr id="3" name="82b6b401-0981-4292-9811-0e78165988e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3</xdr:row>
      <xdr:rowOff>19050</xdr:rowOff>
    </xdr:from>
    <xdr:ext cx="742950" cy="209550"/>
    <xdr:pic>
      <xdr:nvPicPr>
        <xdr:cNvPr id="4" name="a9b26ab7-36bd-4f71-a419-8e66c11ec8e5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3</xdr:row>
      <xdr:rowOff>19050</xdr:rowOff>
    </xdr:from>
    <xdr:ext cx="742950" cy="209550"/>
    <xdr:pic>
      <xdr:nvPicPr>
        <xdr:cNvPr id="5" name="4a83edf5-7809-49db-8482-6f22e96ff12b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4</xdr:row>
      <xdr:rowOff>19050</xdr:rowOff>
    </xdr:from>
    <xdr:ext cx="228600" cy="209550"/>
    <xdr:pic>
      <xdr:nvPicPr>
        <xdr:cNvPr id="6" name="ce8fb485-c271-47b5-84cc-0f33da80c6f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4</xdr:row>
      <xdr:rowOff>19050</xdr:rowOff>
    </xdr:from>
    <xdr:ext cx="742950" cy="209550"/>
    <xdr:pic>
      <xdr:nvPicPr>
        <xdr:cNvPr id="7" name="18d0d69b-5e68-47ba-933b-78c6273c752a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4</xdr:row>
      <xdr:rowOff>19050</xdr:rowOff>
    </xdr:from>
    <xdr:ext cx="742950" cy="209550"/>
    <xdr:pic>
      <xdr:nvPicPr>
        <xdr:cNvPr id="8" name="ddf49f57-8a09-4c15-bff5-7b6509425b8e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4</xdr:row>
      <xdr:rowOff>19050</xdr:rowOff>
    </xdr:from>
    <xdr:ext cx="742950" cy="209550"/>
    <xdr:pic>
      <xdr:nvPicPr>
        <xdr:cNvPr id="9" name="e8a99a60-d983-4046-a70c-f6251900ad0b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5</xdr:row>
      <xdr:rowOff>19050</xdr:rowOff>
    </xdr:from>
    <xdr:ext cx="228600" cy="209550"/>
    <xdr:pic>
      <xdr:nvPicPr>
        <xdr:cNvPr id="10" name="2141d2e2-1087-4882-b5cd-8e98b040da35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5</xdr:row>
      <xdr:rowOff>19050</xdr:rowOff>
    </xdr:from>
    <xdr:ext cx="742950" cy="209550"/>
    <xdr:pic>
      <xdr:nvPicPr>
        <xdr:cNvPr id="11" name="4dd94e88-9346-49a1-b89d-391ade221e28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5</xdr:row>
      <xdr:rowOff>19050</xdr:rowOff>
    </xdr:from>
    <xdr:ext cx="742950" cy="209550"/>
    <xdr:pic>
      <xdr:nvPicPr>
        <xdr:cNvPr id="12" name="3f01585b-19e6-4c2b-ba0d-06325c61081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5</xdr:row>
      <xdr:rowOff>19050</xdr:rowOff>
    </xdr:from>
    <xdr:ext cx="742950" cy="209550"/>
    <xdr:pic>
      <xdr:nvPicPr>
        <xdr:cNvPr id="13" name="04f615bd-144b-4a20-98df-89d25b7d044d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6</xdr:row>
      <xdr:rowOff>19050</xdr:rowOff>
    </xdr:from>
    <xdr:ext cx="228600" cy="209550"/>
    <xdr:pic>
      <xdr:nvPicPr>
        <xdr:cNvPr id="14" name="20f5aa29-55ad-4f56-b0f6-4c2f93b43cd0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6</xdr:row>
      <xdr:rowOff>19050</xdr:rowOff>
    </xdr:from>
    <xdr:ext cx="742950" cy="209550"/>
    <xdr:pic>
      <xdr:nvPicPr>
        <xdr:cNvPr id="15" name="88d0c1be-8c0c-485d-aab0-f17394aa0d2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6</xdr:row>
      <xdr:rowOff>19050</xdr:rowOff>
    </xdr:from>
    <xdr:ext cx="742950" cy="209550"/>
    <xdr:pic>
      <xdr:nvPicPr>
        <xdr:cNvPr id="16" name="df448a36-061b-4f05-afcc-ce3b014d9c03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6</xdr:row>
      <xdr:rowOff>19050</xdr:rowOff>
    </xdr:from>
    <xdr:ext cx="742950" cy="209550"/>
    <xdr:pic>
      <xdr:nvPicPr>
        <xdr:cNvPr id="17" name="ddb3618a-559c-48de-a504-096a6eca457a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7</xdr:row>
      <xdr:rowOff>19050</xdr:rowOff>
    </xdr:from>
    <xdr:ext cx="228600" cy="209550"/>
    <xdr:pic>
      <xdr:nvPicPr>
        <xdr:cNvPr id="18" name="8d742838-c49c-4c32-8cc9-3cf0dfc7cc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7</xdr:row>
      <xdr:rowOff>19050</xdr:rowOff>
    </xdr:from>
    <xdr:ext cx="742950" cy="209550"/>
    <xdr:pic>
      <xdr:nvPicPr>
        <xdr:cNvPr id="19" name="77f71c60-0899-4c87-b9f1-1ad6170594aa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7</xdr:row>
      <xdr:rowOff>19050</xdr:rowOff>
    </xdr:from>
    <xdr:ext cx="742950" cy="209550"/>
    <xdr:pic>
      <xdr:nvPicPr>
        <xdr:cNvPr id="20" name="ebbf177b-c61e-4475-b458-c1048f625bed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7</xdr:row>
      <xdr:rowOff>19050</xdr:rowOff>
    </xdr:from>
    <xdr:ext cx="742950" cy="209550"/>
    <xdr:pic>
      <xdr:nvPicPr>
        <xdr:cNvPr id="21" name="1ce1e4d7-8e64-4639-8752-85e47557c473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8</xdr:row>
      <xdr:rowOff>19050</xdr:rowOff>
    </xdr:from>
    <xdr:ext cx="228600" cy="209550"/>
    <xdr:pic>
      <xdr:nvPicPr>
        <xdr:cNvPr id="22" name="c9105fbf-4aa4-4b10-ba55-bc7efa875616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8</xdr:row>
      <xdr:rowOff>19050</xdr:rowOff>
    </xdr:from>
    <xdr:ext cx="742950" cy="209550"/>
    <xdr:pic>
      <xdr:nvPicPr>
        <xdr:cNvPr id="23" name="89008682-4c81-4b9c-99db-ccf91f23695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8</xdr:row>
      <xdr:rowOff>19050</xdr:rowOff>
    </xdr:from>
    <xdr:ext cx="742950" cy="209550"/>
    <xdr:pic>
      <xdr:nvPicPr>
        <xdr:cNvPr id="24" name="87130ff5-1342-4fa7-8c0b-6e8cde15688e">
          <a:extLst>
            <a:ext uri="{FF2B5EF4-FFF2-40B4-BE49-F238E27FC236}">
              <a16:creationId xmlns:a16="http://schemas.microsoft.com/office/drawing/2014/main" id="{00000000-0008-0000-07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9</xdr:row>
      <xdr:rowOff>19050</xdr:rowOff>
    </xdr:from>
    <xdr:ext cx="228600" cy="209550"/>
    <xdr:pic>
      <xdr:nvPicPr>
        <xdr:cNvPr id="25" name="d4d7a6e8-573e-468c-832a-0b979eebecf3">
          <a:extLst>
            <a:ext uri="{FF2B5EF4-FFF2-40B4-BE49-F238E27FC236}">
              <a16:creationId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9</xdr:row>
      <xdr:rowOff>19050</xdr:rowOff>
    </xdr:from>
    <xdr:ext cx="742950" cy="209550"/>
    <xdr:pic>
      <xdr:nvPicPr>
        <xdr:cNvPr id="26" name="3f192ae8-03b7-4892-abf1-b985c4f8d464">
          <a:extLst>
            <a:ext uri="{FF2B5EF4-FFF2-40B4-BE49-F238E27FC236}">
              <a16:creationId xmlns:a16="http://schemas.microsoft.com/office/drawing/2014/main" id="{00000000-0008-0000-07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9</xdr:row>
      <xdr:rowOff>19050</xdr:rowOff>
    </xdr:from>
    <xdr:ext cx="742950" cy="209550"/>
    <xdr:pic>
      <xdr:nvPicPr>
        <xdr:cNvPr id="27" name="4a3e070e-a30b-49a5-96d7-844070a73917">
          <a:extLst>
            <a:ext uri="{FF2B5EF4-FFF2-40B4-BE49-F238E27FC236}">
              <a16:creationId xmlns:a16="http://schemas.microsoft.com/office/drawing/2014/main" id="{00000000-0008-0000-07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9</xdr:row>
      <xdr:rowOff>19050</xdr:rowOff>
    </xdr:from>
    <xdr:ext cx="742950" cy="209550"/>
    <xdr:pic>
      <xdr:nvPicPr>
        <xdr:cNvPr id="28" name="8c42cb15-75b0-47af-af3e-6191c9dcdc75">
          <a:extLst>
            <a:ext uri="{FF2B5EF4-FFF2-40B4-BE49-F238E27FC236}">
              <a16:creationId xmlns:a16="http://schemas.microsoft.com/office/drawing/2014/main" id="{00000000-0008-0000-07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10</xdr:row>
      <xdr:rowOff>19050</xdr:rowOff>
    </xdr:from>
    <xdr:ext cx="228600" cy="209550"/>
    <xdr:pic>
      <xdr:nvPicPr>
        <xdr:cNvPr id="29" name="f9505196-d482-4560-999e-8c556549bdda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10</xdr:row>
      <xdr:rowOff>19050</xdr:rowOff>
    </xdr:from>
    <xdr:ext cx="742950" cy="209550"/>
    <xdr:pic>
      <xdr:nvPicPr>
        <xdr:cNvPr id="30" name="d9adc05a-bd1a-4122-93ef-8e4ade044a0a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10</xdr:row>
      <xdr:rowOff>19050</xdr:rowOff>
    </xdr:from>
    <xdr:ext cx="742950" cy="209550"/>
    <xdr:pic>
      <xdr:nvPicPr>
        <xdr:cNvPr id="31" name="0ee09db9-3a9e-4e32-82a4-00f80d9140d1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10</xdr:row>
      <xdr:rowOff>19050</xdr:rowOff>
    </xdr:from>
    <xdr:ext cx="742950" cy="209550"/>
    <xdr:pic>
      <xdr:nvPicPr>
        <xdr:cNvPr id="32" name="3e5082b5-a40f-42f6-9bc1-6364c52c380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11</xdr:row>
      <xdr:rowOff>19050</xdr:rowOff>
    </xdr:from>
    <xdr:ext cx="228600" cy="209550"/>
    <xdr:pic>
      <xdr:nvPicPr>
        <xdr:cNvPr id="33" name="367abf3c-059e-4f85-81c0-1e239f995bae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11</xdr:row>
      <xdr:rowOff>19050</xdr:rowOff>
    </xdr:from>
    <xdr:ext cx="742950" cy="209550"/>
    <xdr:pic>
      <xdr:nvPicPr>
        <xdr:cNvPr id="34" name="d7cdffc5-dff3-40f5-86b0-d6f3c0745371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11</xdr:row>
      <xdr:rowOff>19050</xdr:rowOff>
    </xdr:from>
    <xdr:ext cx="742950" cy="209550"/>
    <xdr:pic>
      <xdr:nvPicPr>
        <xdr:cNvPr id="35" name="2c74127e-7bc9-46a1-8f8f-c72c20d27eff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11</xdr:row>
      <xdr:rowOff>19050</xdr:rowOff>
    </xdr:from>
    <xdr:ext cx="742950" cy="209550"/>
    <xdr:pic>
      <xdr:nvPicPr>
        <xdr:cNvPr id="36" name="d4ed8c30-0313-4f15-b73e-fd93a16a2880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11</xdr:row>
      <xdr:rowOff>19050</xdr:rowOff>
    </xdr:from>
    <xdr:ext cx="742950" cy="209550"/>
    <xdr:pic>
      <xdr:nvPicPr>
        <xdr:cNvPr id="37" name="125d6b5e-7061-412c-930a-66556a18baa4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11</xdr:row>
      <xdr:rowOff>19050</xdr:rowOff>
    </xdr:from>
    <xdr:ext cx="742950" cy="209550"/>
    <xdr:pic>
      <xdr:nvPicPr>
        <xdr:cNvPr id="38" name="3e9ad047-af06-42d6-9fc3-d9c147614c5c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12</xdr:row>
      <xdr:rowOff>19050</xdr:rowOff>
    </xdr:from>
    <xdr:ext cx="228600" cy="209550"/>
    <xdr:pic>
      <xdr:nvPicPr>
        <xdr:cNvPr id="39" name="3af324b2-0d3e-444a-bbba-34e7e91698e2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12</xdr:row>
      <xdr:rowOff>19050</xdr:rowOff>
    </xdr:from>
    <xdr:ext cx="742950" cy="209550"/>
    <xdr:pic>
      <xdr:nvPicPr>
        <xdr:cNvPr id="40" name="5494f96e-97ca-4443-8df5-1163887dd028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12</xdr:row>
      <xdr:rowOff>19050</xdr:rowOff>
    </xdr:from>
    <xdr:ext cx="742950" cy="209550"/>
    <xdr:pic>
      <xdr:nvPicPr>
        <xdr:cNvPr id="41" name="c91b5f19-0793-4fb8-bfaa-6df2fc2d674a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12</xdr:row>
      <xdr:rowOff>19050</xdr:rowOff>
    </xdr:from>
    <xdr:ext cx="742950" cy="209550"/>
    <xdr:pic>
      <xdr:nvPicPr>
        <xdr:cNvPr id="42" name="ac52dbbb-2c0d-43b9-8ae8-82aaffd39034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12</xdr:row>
      <xdr:rowOff>19050</xdr:rowOff>
    </xdr:from>
    <xdr:ext cx="742950" cy="209550"/>
    <xdr:pic>
      <xdr:nvPicPr>
        <xdr:cNvPr id="43" name="9efec70e-8ec2-43f0-98e7-113113860dc3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12</xdr:row>
      <xdr:rowOff>19050</xdr:rowOff>
    </xdr:from>
    <xdr:ext cx="742950" cy="209550"/>
    <xdr:pic>
      <xdr:nvPicPr>
        <xdr:cNvPr id="44" name="2bedf4de-2833-4a0b-b59e-fd36b1de94aa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13</xdr:row>
      <xdr:rowOff>19050</xdr:rowOff>
    </xdr:from>
    <xdr:ext cx="228600" cy="209550"/>
    <xdr:pic>
      <xdr:nvPicPr>
        <xdr:cNvPr id="45" name="4fbe855a-debd-4cd5-afb2-24a940c6953f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13</xdr:row>
      <xdr:rowOff>19050</xdr:rowOff>
    </xdr:from>
    <xdr:ext cx="742950" cy="209550"/>
    <xdr:pic>
      <xdr:nvPicPr>
        <xdr:cNvPr id="46" name="00838244-374e-4647-aba4-c878f568a0f8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13</xdr:row>
      <xdr:rowOff>19050</xdr:rowOff>
    </xdr:from>
    <xdr:ext cx="742950" cy="209550"/>
    <xdr:pic>
      <xdr:nvPicPr>
        <xdr:cNvPr id="47" name="659e5687-c9dd-4384-b8c3-9d28dd373b9a">
          <a:extLst>
            <a:ext uri="{FF2B5EF4-FFF2-40B4-BE49-F238E27FC236}">
              <a16:creationId xmlns:a16="http://schemas.microsoft.com/office/drawing/2014/main" id="{00000000-0008-0000-07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13</xdr:row>
      <xdr:rowOff>19050</xdr:rowOff>
    </xdr:from>
    <xdr:ext cx="742950" cy="209550"/>
    <xdr:pic>
      <xdr:nvPicPr>
        <xdr:cNvPr id="48" name="996cb11c-fc9c-4b72-a08c-4248440c6eb3">
          <a:extLst>
            <a:ext uri="{FF2B5EF4-FFF2-40B4-BE49-F238E27FC236}">
              <a16:creationId xmlns:a16="http://schemas.microsoft.com/office/drawing/2014/main" id="{00000000-0008-0000-07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13</xdr:row>
      <xdr:rowOff>19050</xdr:rowOff>
    </xdr:from>
    <xdr:ext cx="742950" cy="209550"/>
    <xdr:pic>
      <xdr:nvPicPr>
        <xdr:cNvPr id="49" name="92b531d6-d3dc-4e5f-bd53-38282768445e">
          <a:extLst>
            <a:ext uri="{FF2B5EF4-FFF2-40B4-BE49-F238E27FC236}">
              <a16:creationId xmlns:a16="http://schemas.microsoft.com/office/drawing/2014/main" id="{00000000-0008-0000-07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13</xdr:row>
      <xdr:rowOff>19050</xdr:rowOff>
    </xdr:from>
    <xdr:ext cx="742950" cy="209550"/>
    <xdr:pic>
      <xdr:nvPicPr>
        <xdr:cNvPr id="50" name="df0b5d37-23d2-4ec6-96ad-f0b22c6ed844">
          <a:extLst>
            <a:ext uri="{FF2B5EF4-FFF2-40B4-BE49-F238E27FC236}">
              <a16:creationId xmlns:a16="http://schemas.microsoft.com/office/drawing/2014/main" id="{00000000-0008-0000-07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14</xdr:row>
      <xdr:rowOff>19050</xdr:rowOff>
    </xdr:from>
    <xdr:ext cx="228600" cy="209550"/>
    <xdr:pic>
      <xdr:nvPicPr>
        <xdr:cNvPr id="51" name="17323d74-b32d-4f46-96ff-304e044c4fd9">
          <a:extLst>
            <a:ext uri="{FF2B5EF4-FFF2-40B4-BE49-F238E27FC236}">
              <a16:creationId xmlns:a16="http://schemas.microsoft.com/office/drawing/2014/main" id="{00000000-0008-0000-07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14</xdr:row>
      <xdr:rowOff>19050</xdr:rowOff>
    </xdr:from>
    <xdr:ext cx="742950" cy="209550"/>
    <xdr:pic>
      <xdr:nvPicPr>
        <xdr:cNvPr id="52" name="e12fa5ba-178f-4a5f-8415-065afc26908c">
          <a:extLst>
            <a:ext uri="{FF2B5EF4-FFF2-40B4-BE49-F238E27FC236}">
              <a16:creationId xmlns:a16="http://schemas.microsoft.com/office/drawing/2014/main" id="{00000000-0008-0000-07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14</xdr:row>
      <xdr:rowOff>19050</xdr:rowOff>
    </xdr:from>
    <xdr:ext cx="742950" cy="209550"/>
    <xdr:pic>
      <xdr:nvPicPr>
        <xdr:cNvPr id="53" name="3b386a9d-d9eb-4e8f-aad5-8a26e450da21">
          <a:extLst>
            <a:ext uri="{FF2B5EF4-FFF2-40B4-BE49-F238E27FC236}">
              <a16:creationId xmlns:a16="http://schemas.microsoft.com/office/drawing/2014/main" id="{00000000-0008-0000-07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14</xdr:row>
      <xdr:rowOff>19050</xdr:rowOff>
    </xdr:from>
    <xdr:ext cx="742950" cy="209550"/>
    <xdr:pic>
      <xdr:nvPicPr>
        <xdr:cNvPr id="54" name="e5a7f5a0-3e5a-447f-96aa-2bfd44097184">
          <a:extLst>
            <a:ext uri="{FF2B5EF4-FFF2-40B4-BE49-F238E27FC236}">
              <a16:creationId xmlns:a16="http://schemas.microsoft.com/office/drawing/2014/main" id="{00000000-0008-0000-07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14</xdr:row>
      <xdr:rowOff>19050</xdr:rowOff>
    </xdr:from>
    <xdr:ext cx="742950" cy="209550"/>
    <xdr:pic>
      <xdr:nvPicPr>
        <xdr:cNvPr id="55" name="c4796d52-e7ed-41a8-800b-508844741c74">
          <a:extLst>
            <a:ext uri="{FF2B5EF4-FFF2-40B4-BE49-F238E27FC236}">
              <a16:creationId xmlns:a16="http://schemas.microsoft.com/office/drawing/2014/main" id="{00000000-0008-0000-07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14</xdr:row>
      <xdr:rowOff>19050</xdr:rowOff>
    </xdr:from>
    <xdr:ext cx="742950" cy="209550"/>
    <xdr:pic>
      <xdr:nvPicPr>
        <xdr:cNvPr id="56" name="dc2f3eef-9a43-4793-bde5-e68373efe6ab">
          <a:extLst>
            <a:ext uri="{FF2B5EF4-FFF2-40B4-BE49-F238E27FC236}">
              <a16:creationId xmlns:a16="http://schemas.microsoft.com/office/drawing/2014/main" id="{00000000-0008-0000-07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15</xdr:row>
      <xdr:rowOff>19050</xdr:rowOff>
    </xdr:from>
    <xdr:ext cx="228600" cy="209550"/>
    <xdr:pic>
      <xdr:nvPicPr>
        <xdr:cNvPr id="57" name="5fb80514-b5d9-471c-89f7-3d0555a65751">
          <a:extLst>
            <a:ext uri="{FF2B5EF4-FFF2-40B4-BE49-F238E27FC236}">
              <a16:creationId xmlns:a16="http://schemas.microsoft.com/office/drawing/2014/main" id="{00000000-0008-0000-07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15</xdr:row>
      <xdr:rowOff>19050</xdr:rowOff>
    </xdr:from>
    <xdr:ext cx="742950" cy="209550"/>
    <xdr:pic>
      <xdr:nvPicPr>
        <xdr:cNvPr id="58" name="fae674fd-0d65-4a70-97e1-8fe037958d58">
          <a:extLst>
            <a:ext uri="{FF2B5EF4-FFF2-40B4-BE49-F238E27FC236}">
              <a16:creationId xmlns:a16="http://schemas.microsoft.com/office/drawing/2014/main" id="{00000000-0008-0000-07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15</xdr:row>
      <xdr:rowOff>19050</xdr:rowOff>
    </xdr:from>
    <xdr:ext cx="742950" cy="209550"/>
    <xdr:pic>
      <xdr:nvPicPr>
        <xdr:cNvPr id="59" name="960ed54d-c69b-457a-99df-e90f2d8bb53c">
          <a:extLst>
            <a:ext uri="{FF2B5EF4-FFF2-40B4-BE49-F238E27FC236}">
              <a16:creationId xmlns:a16="http://schemas.microsoft.com/office/drawing/2014/main" id="{00000000-0008-0000-07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15</xdr:row>
      <xdr:rowOff>19050</xdr:rowOff>
    </xdr:from>
    <xdr:ext cx="742950" cy="209550"/>
    <xdr:pic>
      <xdr:nvPicPr>
        <xdr:cNvPr id="60" name="b7c50fa1-4b27-4fad-b2d8-d059d2c148f2">
          <a:extLst>
            <a:ext uri="{FF2B5EF4-FFF2-40B4-BE49-F238E27FC236}">
              <a16:creationId xmlns:a16="http://schemas.microsoft.com/office/drawing/2014/main" id="{00000000-0008-0000-07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15</xdr:row>
      <xdr:rowOff>19050</xdr:rowOff>
    </xdr:from>
    <xdr:ext cx="742950" cy="209550"/>
    <xdr:pic>
      <xdr:nvPicPr>
        <xdr:cNvPr id="61" name="60ec8c7d-506c-48f2-b270-0d53785bc02e">
          <a:extLst>
            <a:ext uri="{FF2B5EF4-FFF2-40B4-BE49-F238E27FC236}">
              <a16:creationId xmlns:a16="http://schemas.microsoft.com/office/drawing/2014/main" id="{00000000-0008-0000-07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15</xdr:row>
      <xdr:rowOff>19050</xdr:rowOff>
    </xdr:from>
    <xdr:ext cx="742950" cy="209550"/>
    <xdr:pic>
      <xdr:nvPicPr>
        <xdr:cNvPr id="62" name="07d711e8-9907-4334-a661-61cd243c526c">
          <a:extLst>
            <a:ext uri="{FF2B5EF4-FFF2-40B4-BE49-F238E27FC236}">
              <a16:creationId xmlns:a16="http://schemas.microsoft.com/office/drawing/2014/main" id="{00000000-0008-0000-07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15</xdr:row>
      <xdr:rowOff>19050</xdr:rowOff>
    </xdr:from>
    <xdr:ext cx="742950" cy="209550"/>
    <xdr:pic>
      <xdr:nvPicPr>
        <xdr:cNvPr id="63" name="71a18e13-a4d3-4e7c-98b5-3f3012dbd857">
          <a:extLst>
            <a:ext uri="{FF2B5EF4-FFF2-40B4-BE49-F238E27FC236}">
              <a16:creationId xmlns:a16="http://schemas.microsoft.com/office/drawing/2014/main" id="{00000000-0008-0000-07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15</xdr:row>
      <xdr:rowOff>19050</xdr:rowOff>
    </xdr:from>
    <xdr:ext cx="742950" cy="209550"/>
    <xdr:pic>
      <xdr:nvPicPr>
        <xdr:cNvPr id="64" name="7db74206-7e13-4713-8b7a-953d3a1920ee">
          <a:extLst>
            <a:ext uri="{FF2B5EF4-FFF2-40B4-BE49-F238E27FC236}">
              <a16:creationId xmlns:a16="http://schemas.microsoft.com/office/drawing/2014/main" id="{00000000-0008-0000-07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15</xdr:row>
      <xdr:rowOff>19050</xdr:rowOff>
    </xdr:from>
    <xdr:ext cx="742950" cy="209550"/>
    <xdr:pic>
      <xdr:nvPicPr>
        <xdr:cNvPr id="65" name="51297056-ef3c-428e-a618-535e03605fe7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16</xdr:row>
      <xdr:rowOff>19050</xdr:rowOff>
    </xdr:from>
    <xdr:ext cx="228600" cy="209550"/>
    <xdr:pic>
      <xdr:nvPicPr>
        <xdr:cNvPr id="66" name="cd102e3f-7a20-4bb1-a5ca-8f0957484e0d">
          <a:extLst>
            <a:ext uri="{FF2B5EF4-FFF2-40B4-BE49-F238E27FC236}">
              <a16:creationId xmlns:a16="http://schemas.microsoft.com/office/drawing/2014/main" id="{00000000-0008-0000-07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16</xdr:row>
      <xdr:rowOff>19050</xdr:rowOff>
    </xdr:from>
    <xdr:ext cx="742950" cy="209550"/>
    <xdr:pic>
      <xdr:nvPicPr>
        <xdr:cNvPr id="67" name="b61f73df-41b0-4d28-b110-9e7b4c941cca">
          <a:extLst>
            <a:ext uri="{FF2B5EF4-FFF2-40B4-BE49-F238E27FC236}">
              <a16:creationId xmlns:a16="http://schemas.microsoft.com/office/drawing/2014/main" id="{00000000-0008-0000-07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16</xdr:row>
      <xdr:rowOff>19050</xdr:rowOff>
    </xdr:from>
    <xdr:ext cx="742950" cy="209550"/>
    <xdr:pic>
      <xdr:nvPicPr>
        <xdr:cNvPr id="68" name="48503ef6-d46e-460c-95ad-6ac1b3f73f53">
          <a:extLst>
            <a:ext uri="{FF2B5EF4-FFF2-40B4-BE49-F238E27FC236}">
              <a16:creationId xmlns:a16="http://schemas.microsoft.com/office/drawing/2014/main" id="{00000000-0008-0000-07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16</xdr:row>
      <xdr:rowOff>19050</xdr:rowOff>
    </xdr:from>
    <xdr:ext cx="742950" cy="209550"/>
    <xdr:pic>
      <xdr:nvPicPr>
        <xdr:cNvPr id="69" name="0863403d-0a30-4790-a7ec-c919ce346550">
          <a:extLst>
            <a:ext uri="{FF2B5EF4-FFF2-40B4-BE49-F238E27FC236}">
              <a16:creationId xmlns:a16="http://schemas.microsoft.com/office/drawing/2014/main" id="{00000000-0008-0000-07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4</xdr:col>
      <xdr:colOff>47625</xdr:colOff>
      <xdr:row>16</xdr:row>
      <xdr:rowOff>19050</xdr:rowOff>
    </xdr:from>
    <xdr:ext cx="742950" cy="209550"/>
    <xdr:pic>
      <xdr:nvPicPr>
        <xdr:cNvPr id="70" name="970d293c-324b-4e86-bf21-611dd0a457a5">
          <a:extLst>
            <a:ext uri="{FF2B5EF4-FFF2-40B4-BE49-F238E27FC236}">
              <a16:creationId xmlns:a16="http://schemas.microsoft.com/office/drawing/2014/main" id="{00000000-0008-0000-07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5</xdr:col>
      <xdr:colOff>47625</xdr:colOff>
      <xdr:row>16</xdr:row>
      <xdr:rowOff>19050</xdr:rowOff>
    </xdr:from>
    <xdr:ext cx="742950" cy="209550"/>
    <xdr:pic>
      <xdr:nvPicPr>
        <xdr:cNvPr id="71" name="ecc0bbd7-6818-4542-89bc-af7a20757e19">
          <a:extLst>
            <a:ext uri="{FF2B5EF4-FFF2-40B4-BE49-F238E27FC236}">
              <a16:creationId xmlns:a16="http://schemas.microsoft.com/office/drawing/2014/main" id="{00000000-0008-0000-07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6</xdr:col>
      <xdr:colOff>47625</xdr:colOff>
      <xdr:row>16</xdr:row>
      <xdr:rowOff>19050</xdr:rowOff>
    </xdr:from>
    <xdr:ext cx="742950" cy="209550"/>
    <xdr:pic>
      <xdr:nvPicPr>
        <xdr:cNvPr id="72" name="01ab5e1b-3e69-4cc2-b124-5e20ad425afd">
          <a:extLst>
            <a:ext uri="{FF2B5EF4-FFF2-40B4-BE49-F238E27FC236}">
              <a16:creationId xmlns:a16="http://schemas.microsoft.com/office/drawing/2014/main" id="{00000000-0008-0000-07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7</xdr:col>
      <xdr:colOff>47625</xdr:colOff>
      <xdr:row>16</xdr:row>
      <xdr:rowOff>19050</xdr:rowOff>
    </xdr:from>
    <xdr:ext cx="742950" cy="209550"/>
    <xdr:pic>
      <xdr:nvPicPr>
        <xdr:cNvPr id="73" name="a3af7ef9-79a7-4f7b-a6e2-01f77ff595d2">
          <a:extLst>
            <a:ext uri="{FF2B5EF4-FFF2-40B4-BE49-F238E27FC236}">
              <a16:creationId xmlns:a16="http://schemas.microsoft.com/office/drawing/2014/main" id="{00000000-0008-0000-07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8</xdr:col>
      <xdr:colOff>47625</xdr:colOff>
      <xdr:row>16</xdr:row>
      <xdr:rowOff>19050</xdr:rowOff>
    </xdr:from>
    <xdr:ext cx="742950" cy="209550"/>
    <xdr:pic>
      <xdr:nvPicPr>
        <xdr:cNvPr id="74" name="0803f965-b222-4442-9c58-0ebfe58e2d77">
          <a:extLst>
            <a:ext uri="{FF2B5EF4-FFF2-40B4-BE49-F238E27FC236}">
              <a16:creationId xmlns:a16="http://schemas.microsoft.com/office/drawing/2014/main" id="{00000000-0008-0000-07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17</xdr:row>
      <xdr:rowOff>19050</xdr:rowOff>
    </xdr:from>
    <xdr:ext cx="228600" cy="209550"/>
    <xdr:pic>
      <xdr:nvPicPr>
        <xdr:cNvPr id="75" name="15e7bf0f-005c-4020-af07-4cbf1ed8f520">
          <a:extLst>
            <a:ext uri="{FF2B5EF4-FFF2-40B4-BE49-F238E27FC236}">
              <a16:creationId xmlns:a16="http://schemas.microsoft.com/office/drawing/2014/main" id="{00000000-0008-0000-07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17</xdr:row>
      <xdr:rowOff>19050</xdr:rowOff>
    </xdr:from>
    <xdr:ext cx="742950" cy="209550"/>
    <xdr:pic>
      <xdr:nvPicPr>
        <xdr:cNvPr id="76" name="33d9e377-d1b3-4c45-b974-620607d7308c">
          <a:extLst>
            <a:ext uri="{FF2B5EF4-FFF2-40B4-BE49-F238E27FC236}">
              <a16:creationId xmlns:a16="http://schemas.microsoft.com/office/drawing/2014/main" id="{00000000-0008-0000-07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7" name="eb52ef4a-b43c-42eb-84a6-d989071bfb4d">
          <a:extLst>
            <a:ext uri="{FF2B5EF4-FFF2-40B4-BE49-F238E27FC236}">
              <a16:creationId xmlns:a16="http://schemas.microsoft.com/office/drawing/2014/main" id="{00000000-0008-0000-07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17</xdr:row>
      <xdr:rowOff>19050</xdr:rowOff>
    </xdr:from>
    <xdr:ext cx="742950" cy="209550"/>
    <xdr:pic>
      <xdr:nvPicPr>
        <xdr:cNvPr id="78" name="9e01366b-cf50-4a0d-b652-7f8591bce8d0">
          <a:extLst>
            <a:ext uri="{FF2B5EF4-FFF2-40B4-BE49-F238E27FC236}">
              <a16:creationId xmlns:a16="http://schemas.microsoft.com/office/drawing/2014/main" id="{00000000-0008-0000-07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0</xdr:col>
      <xdr:colOff>76200</xdr:colOff>
      <xdr:row>18</xdr:row>
      <xdr:rowOff>19050</xdr:rowOff>
    </xdr:from>
    <xdr:ext cx="228600" cy="209550"/>
    <xdr:pic>
      <xdr:nvPicPr>
        <xdr:cNvPr id="79" name="93892554-9568-43b0-b91e-40882bdcdc67">
          <a:extLst>
            <a:ext uri="{FF2B5EF4-FFF2-40B4-BE49-F238E27FC236}">
              <a16:creationId xmlns:a16="http://schemas.microsoft.com/office/drawing/2014/main" id="{00000000-0008-0000-07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1</xdr:col>
      <xdr:colOff>47625</xdr:colOff>
      <xdr:row>18</xdr:row>
      <xdr:rowOff>19050</xdr:rowOff>
    </xdr:from>
    <xdr:ext cx="742950" cy="209550"/>
    <xdr:pic>
      <xdr:nvPicPr>
        <xdr:cNvPr id="80" name="d19cd55c-d2cc-4234-a709-a15da01652cc">
          <a:extLst>
            <a:ext uri="{FF2B5EF4-FFF2-40B4-BE49-F238E27FC236}">
              <a16:creationId xmlns:a16="http://schemas.microsoft.com/office/drawing/2014/main" id="{00000000-0008-0000-07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2</xdr:col>
      <xdr:colOff>47625</xdr:colOff>
      <xdr:row>18</xdr:row>
      <xdr:rowOff>19050</xdr:rowOff>
    </xdr:from>
    <xdr:ext cx="742950" cy="209550"/>
    <xdr:pic>
      <xdr:nvPicPr>
        <xdr:cNvPr id="81" name="ed1c2c80-42b1-459f-9a7f-d5f2627d1ca7">
          <a:extLst>
            <a:ext uri="{FF2B5EF4-FFF2-40B4-BE49-F238E27FC236}">
              <a16:creationId xmlns:a16="http://schemas.microsoft.com/office/drawing/2014/main" id="{00000000-0008-0000-07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  <xdr:oneCellAnchor>
    <xdr:from>
      <xdr:col>3</xdr:col>
      <xdr:colOff>47625</xdr:colOff>
      <xdr:row>18</xdr:row>
      <xdr:rowOff>19050</xdr:rowOff>
    </xdr:from>
    <xdr:ext cx="742950" cy="209550"/>
    <xdr:pic>
      <xdr:nvPicPr>
        <xdr:cNvPr id="82" name="75d81357-41cc-48c4-b518-b947f1e2dfd3">
          <a:extLst>
            <a:ext uri="{FF2B5EF4-FFF2-40B4-BE49-F238E27FC236}">
              <a16:creationId xmlns:a16="http://schemas.microsoft.com/office/drawing/2014/main" id="{00000000-0008-0000-07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2084884</xdr:colOff>
      <xdr:row>2</xdr:row>
      <xdr:rowOff>65315</xdr:rowOff>
    </xdr:from>
    <xdr:to>
      <xdr:col>13</xdr:col>
      <xdr:colOff>57064</xdr:colOff>
      <xdr:row>5</xdr:row>
      <xdr:rowOff>130629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959213" y="772886"/>
          <a:ext cx="2873827" cy="636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1595193</xdr:colOff>
      <xdr:row>2</xdr:row>
      <xdr:rowOff>69695</xdr:rowOff>
    </xdr:from>
    <xdr:to>
      <xdr:col>9</xdr:col>
      <xdr:colOff>487866</xdr:colOff>
      <xdr:row>5</xdr:row>
      <xdr:rowOff>126700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1473" y="775939"/>
          <a:ext cx="2832771" cy="6285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1685111</xdr:colOff>
      <xdr:row>2</xdr:row>
      <xdr:rowOff>55755</xdr:rowOff>
    </xdr:from>
    <xdr:to>
      <xdr:col>14</xdr:col>
      <xdr:colOff>722222</xdr:colOff>
      <xdr:row>5</xdr:row>
      <xdr:rowOff>130096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39855" y="761999"/>
          <a:ext cx="2907513" cy="6458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2" name="Picture 1" descr="hicad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161925</xdr:colOff>
      <xdr:row>2</xdr:row>
      <xdr:rowOff>0</xdr:rowOff>
    </xdr:from>
    <xdr:to>
      <xdr:col>10</xdr:col>
      <xdr:colOff>695325</xdr:colOff>
      <xdr:row>2</xdr:row>
      <xdr:rowOff>0</xdr:rowOff>
    </xdr:to>
    <xdr:pic>
      <xdr:nvPicPr>
        <xdr:cNvPr id="3" name="Picture 2" descr="hicad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9075" y="561975"/>
          <a:ext cx="11334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4" name="Picture 4" descr="hicad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5" name="Picture 5" descr="hicad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2</xdr:row>
      <xdr:rowOff>0</xdr:rowOff>
    </xdr:from>
    <xdr:to>
      <xdr:col>11</xdr:col>
      <xdr:colOff>695325</xdr:colOff>
      <xdr:row>2</xdr:row>
      <xdr:rowOff>0</xdr:rowOff>
    </xdr:to>
    <xdr:pic>
      <xdr:nvPicPr>
        <xdr:cNvPr id="6" name="Picture 6" descr="hicad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561975"/>
          <a:ext cx="128587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2</xdr:row>
      <xdr:rowOff>57150</xdr:rowOff>
    </xdr:from>
    <xdr:to>
      <xdr:col>11</xdr:col>
      <xdr:colOff>657225</xdr:colOff>
      <xdr:row>5</xdr:row>
      <xdr:rowOff>104775</xdr:rowOff>
    </xdr:to>
    <xdr:pic>
      <xdr:nvPicPr>
        <xdr:cNvPr id="8" name="Picture 7" descr="HiCAD">
          <a:extLst>
            <a:ext uri="{FF2B5EF4-FFF2-40B4-BE49-F238E27FC236}">
              <a16:creationId xmlns:a16="http://schemas.microsoft.com/office/drawing/2014/main" id="{00000000-0008-0000-0F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52450"/>
          <a:ext cx="15716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1630628</xdr:colOff>
      <xdr:row>2</xdr:row>
      <xdr:rowOff>51110</xdr:rowOff>
    </xdr:from>
    <xdr:to>
      <xdr:col>10</xdr:col>
      <xdr:colOff>639206</xdr:colOff>
      <xdr:row>5</xdr:row>
      <xdr:rowOff>148683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130860" y="757354"/>
          <a:ext cx="3013724" cy="6690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15</xdr:row>
      <xdr:rowOff>57150</xdr:rowOff>
    </xdr:from>
    <xdr:to>
      <xdr:col>7</xdr:col>
      <xdr:colOff>1171575</xdr:colOff>
      <xdr:row>15</xdr:row>
      <xdr:rowOff>257175</xdr:rowOff>
    </xdr:to>
    <xdr:pic>
      <xdr:nvPicPr>
        <xdr:cNvPr id="2" name="7587a778-dcc0-426a-b535-78dcd2143e45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17</xdr:row>
      <xdr:rowOff>57150</xdr:rowOff>
    </xdr:from>
    <xdr:to>
      <xdr:col>7</xdr:col>
      <xdr:colOff>1171575</xdr:colOff>
      <xdr:row>17</xdr:row>
      <xdr:rowOff>257175</xdr:rowOff>
    </xdr:to>
    <xdr:pic>
      <xdr:nvPicPr>
        <xdr:cNvPr id="3" name="bd102397-1836-498b-8c00-e143d9594428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20</xdr:row>
      <xdr:rowOff>57150</xdr:rowOff>
    </xdr:from>
    <xdr:to>
      <xdr:col>7</xdr:col>
      <xdr:colOff>1171575</xdr:colOff>
      <xdr:row>20</xdr:row>
      <xdr:rowOff>257175</xdr:rowOff>
    </xdr:to>
    <xdr:pic>
      <xdr:nvPicPr>
        <xdr:cNvPr id="4" name="4be6e822-ce76-4e77-bfe2-b254d7b4e5b1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26</xdr:row>
      <xdr:rowOff>57150</xdr:rowOff>
    </xdr:from>
    <xdr:to>
      <xdr:col>7</xdr:col>
      <xdr:colOff>1171575</xdr:colOff>
      <xdr:row>26</xdr:row>
      <xdr:rowOff>257175</xdr:rowOff>
    </xdr:to>
    <xdr:pic>
      <xdr:nvPicPr>
        <xdr:cNvPr id="5" name="4b7b7b04-297c-4e0c-b107-08949c857b2f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34</xdr:row>
      <xdr:rowOff>57150</xdr:rowOff>
    </xdr:from>
    <xdr:to>
      <xdr:col>7</xdr:col>
      <xdr:colOff>1171575</xdr:colOff>
      <xdr:row>34</xdr:row>
      <xdr:rowOff>257175</xdr:rowOff>
    </xdr:to>
    <xdr:pic>
      <xdr:nvPicPr>
        <xdr:cNvPr id="6" name="b329cfd0-442a-4240-92d6-5e613964c81a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36</xdr:row>
      <xdr:rowOff>57150</xdr:rowOff>
    </xdr:from>
    <xdr:to>
      <xdr:col>7</xdr:col>
      <xdr:colOff>1171575</xdr:colOff>
      <xdr:row>36</xdr:row>
      <xdr:rowOff>257175</xdr:rowOff>
    </xdr:to>
    <xdr:pic>
      <xdr:nvPicPr>
        <xdr:cNvPr id="7" name="fdf67462-953b-4860-8e43-bdef9542cbe7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40</xdr:row>
      <xdr:rowOff>57150</xdr:rowOff>
    </xdr:from>
    <xdr:to>
      <xdr:col>7</xdr:col>
      <xdr:colOff>1171575</xdr:colOff>
      <xdr:row>40</xdr:row>
      <xdr:rowOff>257175</xdr:rowOff>
    </xdr:to>
    <xdr:pic>
      <xdr:nvPicPr>
        <xdr:cNvPr id="8" name="595d962c-81b1-427b-8c80-4081ceda4a89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47</xdr:row>
      <xdr:rowOff>57150</xdr:rowOff>
    </xdr:from>
    <xdr:to>
      <xdr:col>7</xdr:col>
      <xdr:colOff>1171575</xdr:colOff>
      <xdr:row>47</xdr:row>
      <xdr:rowOff>257175</xdr:rowOff>
    </xdr:to>
    <xdr:pic>
      <xdr:nvPicPr>
        <xdr:cNvPr id="9" name="0202d1f8-b2e0-4794-a08e-afb523d92c9d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52</xdr:row>
      <xdr:rowOff>57150</xdr:rowOff>
    </xdr:from>
    <xdr:to>
      <xdr:col>7</xdr:col>
      <xdr:colOff>1171575</xdr:colOff>
      <xdr:row>52</xdr:row>
      <xdr:rowOff>257175</xdr:rowOff>
    </xdr:to>
    <xdr:pic>
      <xdr:nvPicPr>
        <xdr:cNvPr id="10" name="7614f7d2-9c2d-44e3-8d50-37a84c385032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57</xdr:row>
      <xdr:rowOff>57150</xdr:rowOff>
    </xdr:from>
    <xdr:to>
      <xdr:col>7</xdr:col>
      <xdr:colOff>1171575</xdr:colOff>
      <xdr:row>57</xdr:row>
      <xdr:rowOff>257175</xdr:rowOff>
    </xdr:to>
    <xdr:pic>
      <xdr:nvPicPr>
        <xdr:cNvPr id="11" name="d0192d32-24f9-40d4-8367-c0bb1c2430eb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60</xdr:row>
      <xdr:rowOff>57150</xdr:rowOff>
    </xdr:from>
    <xdr:to>
      <xdr:col>7</xdr:col>
      <xdr:colOff>1171575</xdr:colOff>
      <xdr:row>60</xdr:row>
      <xdr:rowOff>257175</xdr:rowOff>
    </xdr:to>
    <xdr:pic>
      <xdr:nvPicPr>
        <xdr:cNvPr id="12" name="e1ddb963-eda6-4b19-8f00-7aa5c9850561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70</xdr:row>
      <xdr:rowOff>57150</xdr:rowOff>
    </xdr:from>
    <xdr:to>
      <xdr:col>7</xdr:col>
      <xdr:colOff>1171575</xdr:colOff>
      <xdr:row>70</xdr:row>
      <xdr:rowOff>257175</xdr:rowOff>
    </xdr:to>
    <xdr:pic>
      <xdr:nvPicPr>
        <xdr:cNvPr id="13" name="3cd11702-b64d-4983-9f43-02bcd55d5e35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76</xdr:row>
      <xdr:rowOff>57150</xdr:rowOff>
    </xdr:from>
    <xdr:to>
      <xdr:col>7</xdr:col>
      <xdr:colOff>1171575</xdr:colOff>
      <xdr:row>76</xdr:row>
      <xdr:rowOff>257175</xdr:rowOff>
    </xdr:to>
    <xdr:pic>
      <xdr:nvPicPr>
        <xdr:cNvPr id="14" name="1df423a2-2ddf-4acf-a090-39592e3e196a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82</xdr:row>
      <xdr:rowOff>57150</xdr:rowOff>
    </xdr:from>
    <xdr:to>
      <xdr:col>7</xdr:col>
      <xdr:colOff>1171575</xdr:colOff>
      <xdr:row>82</xdr:row>
      <xdr:rowOff>257175</xdr:rowOff>
    </xdr:to>
    <xdr:pic>
      <xdr:nvPicPr>
        <xdr:cNvPr id="15" name="034dab86-2aa3-4f1a-ac2b-00005340c291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88</xdr:row>
      <xdr:rowOff>57150</xdr:rowOff>
    </xdr:from>
    <xdr:to>
      <xdr:col>7</xdr:col>
      <xdr:colOff>1171575</xdr:colOff>
      <xdr:row>88</xdr:row>
      <xdr:rowOff>257175</xdr:rowOff>
    </xdr:to>
    <xdr:pic>
      <xdr:nvPicPr>
        <xdr:cNvPr id="16" name="4aa85029-8ed4-4522-bfa5-218c675ba532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95</xdr:row>
      <xdr:rowOff>57150</xdr:rowOff>
    </xdr:from>
    <xdr:to>
      <xdr:col>7</xdr:col>
      <xdr:colOff>1171575</xdr:colOff>
      <xdr:row>95</xdr:row>
      <xdr:rowOff>257175</xdr:rowOff>
    </xdr:to>
    <xdr:pic>
      <xdr:nvPicPr>
        <xdr:cNvPr id="17" name="c578bcc8-aa0f-448f-a452-cc6c8c75668b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101</xdr:row>
      <xdr:rowOff>57150</xdr:rowOff>
    </xdr:from>
    <xdr:to>
      <xdr:col>7</xdr:col>
      <xdr:colOff>1171575</xdr:colOff>
      <xdr:row>101</xdr:row>
      <xdr:rowOff>257175</xdr:rowOff>
    </xdr:to>
    <xdr:pic>
      <xdr:nvPicPr>
        <xdr:cNvPr id="18" name="683b06c0-ee06-4f00-8aee-c5f276373556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107</xdr:row>
      <xdr:rowOff>57150</xdr:rowOff>
    </xdr:from>
    <xdr:to>
      <xdr:col>7</xdr:col>
      <xdr:colOff>1171575</xdr:colOff>
      <xdr:row>107</xdr:row>
      <xdr:rowOff>257175</xdr:rowOff>
    </xdr:to>
    <xdr:pic>
      <xdr:nvPicPr>
        <xdr:cNvPr id="19" name="8208a0c5-a0c2-47aa-ac73-271efecd9d92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109</xdr:row>
      <xdr:rowOff>57150</xdr:rowOff>
    </xdr:from>
    <xdr:to>
      <xdr:col>7</xdr:col>
      <xdr:colOff>1171575</xdr:colOff>
      <xdr:row>109</xdr:row>
      <xdr:rowOff>257175</xdr:rowOff>
    </xdr:to>
    <xdr:pic>
      <xdr:nvPicPr>
        <xdr:cNvPr id="20" name="d9239c34-bb46-4904-b7e1-3570dc81b1ca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112</xdr:row>
      <xdr:rowOff>57150</xdr:rowOff>
    </xdr:from>
    <xdr:to>
      <xdr:col>7</xdr:col>
      <xdr:colOff>1171575</xdr:colOff>
      <xdr:row>112</xdr:row>
      <xdr:rowOff>257175</xdr:rowOff>
    </xdr:to>
    <xdr:pic>
      <xdr:nvPicPr>
        <xdr:cNvPr id="21" name="910b773c-61d1-42b7-8cf1-25b7257e7ecb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120</xdr:row>
      <xdr:rowOff>57150</xdr:rowOff>
    </xdr:from>
    <xdr:to>
      <xdr:col>7</xdr:col>
      <xdr:colOff>1171575</xdr:colOff>
      <xdr:row>120</xdr:row>
      <xdr:rowOff>257175</xdr:rowOff>
    </xdr:to>
    <xdr:pic>
      <xdr:nvPicPr>
        <xdr:cNvPr id="22" name="6a44a7db-cab3-47ea-9355-e624fc9863c5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4</xdr:col>
      <xdr:colOff>466725</xdr:colOff>
      <xdr:row>122</xdr:row>
      <xdr:rowOff>28575</xdr:rowOff>
    </xdr:from>
    <xdr:to>
      <xdr:col>4</xdr:col>
      <xdr:colOff>1171575</xdr:colOff>
      <xdr:row>122</xdr:row>
      <xdr:rowOff>209550</xdr:rowOff>
    </xdr:to>
    <xdr:pic>
      <xdr:nvPicPr>
        <xdr:cNvPr id="23" name="2609d40e-7c6d-4533-bba4-c6cddb759f46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128</xdr:row>
      <xdr:rowOff>57150</xdr:rowOff>
    </xdr:from>
    <xdr:to>
      <xdr:col>7</xdr:col>
      <xdr:colOff>1171575</xdr:colOff>
      <xdr:row>128</xdr:row>
      <xdr:rowOff>257175</xdr:rowOff>
    </xdr:to>
    <xdr:pic>
      <xdr:nvPicPr>
        <xdr:cNvPr id="24" name="14d6dd7e-7bb7-495c-bca7-1ea73c04de64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129</xdr:row>
      <xdr:rowOff>28575</xdr:rowOff>
    </xdr:from>
    <xdr:to>
      <xdr:col>3</xdr:col>
      <xdr:colOff>1171575</xdr:colOff>
      <xdr:row>129</xdr:row>
      <xdr:rowOff>209550</xdr:rowOff>
    </xdr:to>
    <xdr:pic>
      <xdr:nvPicPr>
        <xdr:cNvPr id="25" name="7190f1d6-406e-4fda-a9fd-b5310dcec7a5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130</xdr:row>
      <xdr:rowOff>28575</xdr:rowOff>
    </xdr:from>
    <xdr:to>
      <xdr:col>3</xdr:col>
      <xdr:colOff>1171575</xdr:colOff>
      <xdr:row>130</xdr:row>
      <xdr:rowOff>209550</xdr:rowOff>
    </xdr:to>
    <xdr:pic>
      <xdr:nvPicPr>
        <xdr:cNvPr id="26" name="74c3849a-6f37-417b-9a5b-3ea34f017501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131</xdr:row>
      <xdr:rowOff>28575</xdr:rowOff>
    </xdr:from>
    <xdr:to>
      <xdr:col>3</xdr:col>
      <xdr:colOff>1171575</xdr:colOff>
      <xdr:row>131</xdr:row>
      <xdr:rowOff>209550</xdr:rowOff>
    </xdr:to>
    <xdr:pic>
      <xdr:nvPicPr>
        <xdr:cNvPr id="27" name="ed719b7d-f113-4897-b075-417db9b41089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132</xdr:row>
      <xdr:rowOff>28575</xdr:rowOff>
    </xdr:from>
    <xdr:to>
      <xdr:col>3</xdr:col>
      <xdr:colOff>1171575</xdr:colOff>
      <xdr:row>132</xdr:row>
      <xdr:rowOff>209550</xdr:rowOff>
    </xdr:to>
    <xdr:pic>
      <xdr:nvPicPr>
        <xdr:cNvPr id="28" name="2f1fc145-56d8-43b9-afbc-d71a41348e85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133</xdr:row>
      <xdr:rowOff>57150</xdr:rowOff>
    </xdr:from>
    <xdr:to>
      <xdr:col>7</xdr:col>
      <xdr:colOff>1171575</xdr:colOff>
      <xdr:row>133</xdr:row>
      <xdr:rowOff>257175</xdr:rowOff>
    </xdr:to>
    <xdr:pic>
      <xdr:nvPicPr>
        <xdr:cNvPr id="29" name="05ef0ce0-0d10-4cb5-a4f4-76bfe41e8b95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134</xdr:row>
      <xdr:rowOff>28575</xdr:rowOff>
    </xdr:from>
    <xdr:to>
      <xdr:col>3</xdr:col>
      <xdr:colOff>1171575</xdr:colOff>
      <xdr:row>134</xdr:row>
      <xdr:rowOff>209550</xdr:rowOff>
    </xdr:to>
    <xdr:pic>
      <xdr:nvPicPr>
        <xdr:cNvPr id="30" name="abad63d0-5808-4f7a-bced-8b109254bd4e">
          <a:extLst>
            <a:ext uri="{FF2B5EF4-FFF2-40B4-BE49-F238E27FC236}">
              <a16:creationId xmlns:a16="http://schemas.microsoft.com/office/drawing/2014/main" id="{00000000-0008-0000-13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135</xdr:row>
      <xdr:rowOff>28575</xdr:rowOff>
    </xdr:from>
    <xdr:to>
      <xdr:col>3</xdr:col>
      <xdr:colOff>1171575</xdr:colOff>
      <xdr:row>135</xdr:row>
      <xdr:rowOff>209550</xdr:rowOff>
    </xdr:to>
    <xdr:pic>
      <xdr:nvPicPr>
        <xdr:cNvPr id="31" name="2fc435d4-4860-46cf-8ab8-a26c418934a0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136</xdr:row>
      <xdr:rowOff>28575</xdr:rowOff>
    </xdr:from>
    <xdr:to>
      <xdr:col>3</xdr:col>
      <xdr:colOff>1171575</xdr:colOff>
      <xdr:row>136</xdr:row>
      <xdr:rowOff>209550</xdr:rowOff>
    </xdr:to>
    <xdr:pic>
      <xdr:nvPicPr>
        <xdr:cNvPr id="32" name="68107581-8170-4b25-ad3b-8595eb4aceea">
          <a:extLst>
            <a:ext uri="{FF2B5EF4-FFF2-40B4-BE49-F238E27FC236}">
              <a16:creationId xmlns:a16="http://schemas.microsoft.com/office/drawing/2014/main" id="{00000000-0008-0000-13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137</xdr:row>
      <xdr:rowOff>28575</xdr:rowOff>
    </xdr:from>
    <xdr:to>
      <xdr:col>3</xdr:col>
      <xdr:colOff>1171575</xdr:colOff>
      <xdr:row>137</xdr:row>
      <xdr:rowOff>209550</xdr:rowOff>
    </xdr:to>
    <xdr:pic>
      <xdr:nvPicPr>
        <xdr:cNvPr id="33" name="0fdc601d-8ff9-472a-bd7e-0f7dcf6e8fa2">
          <a:extLst>
            <a:ext uri="{FF2B5EF4-FFF2-40B4-BE49-F238E27FC236}">
              <a16:creationId xmlns:a16="http://schemas.microsoft.com/office/drawing/2014/main" id="{00000000-0008-0000-13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3</xdr:col>
      <xdr:colOff>466725</xdr:colOff>
      <xdr:row>138</xdr:row>
      <xdr:rowOff>28575</xdr:rowOff>
    </xdr:from>
    <xdr:to>
      <xdr:col>3</xdr:col>
      <xdr:colOff>1171575</xdr:colOff>
      <xdr:row>138</xdr:row>
      <xdr:rowOff>209550</xdr:rowOff>
    </xdr:to>
    <xdr:pic>
      <xdr:nvPicPr>
        <xdr:cNvPr id="34" name="cb142fcb-6b76-4ab0-8f0b-c9264f949c0e">
          <a:extLst>
            <a:ext uri="{FF2B5EF4-FFF2-40B4-BE49-F238E27FC236}">
              <a16:creationId xmlns:a16="http://schemas.microsoft.com/office/drawing/2014/main" id="{00000000-0008-0000-13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139</xdr:row>
      <xdr:rowOff>57150</xdr:rowOff>
    </xdr:from>
    <xdr:to>
      <xdr:col>7</xdr:col>
      <xdr:colOff>1171575</xdr:colOff>
      <xdr:row>139</xdr:row>
      <xdr:rowOff>257175</xdr:rowOff>
    </xdr:to>
    <xdr:pic>
      <xdr:nvPicPr>
        <xdr:cNvPr id="35" name="9e39777b-0d7e-4931-bd06-bfb03eb41ac8">
          <a:extLst>
            <a:ext uri="{FF2B5EF4-FFF2-40B4-BE49-F238E27FC236}">
              <a16:creationId xmlns:a16="http://schemas.microsoft.com/office/drawing/2014/main" id="{00000000-0008-0000-13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142</xdr:row>
      <xdr:rowOff>57150</xdr:rowOff>
    </xdr:from>
    <xdr:to>
      <xdr:col>7</xdr:col>
      <xdr:colOff>1171575</xdr:colOff>
      <xdr:row>142</xdr:row>
      <xdr:rowOff>257175</xdr:rowOff>
    </xdr:to>
    <xdr:pic>
      <xdr:nvPicPr>
        <xdr:cNvPr id="36" name="2714caeb-778a-4a84-a6c2-63d22547a78c">
          <a:extLst>
            <a:ext uri="{FF2B5EF4-FFF2-40B4-BE49-F238E27FC236}">
              <a16:creationId xmlns:a16="http://schemas.microsoft.com/office/drawing/2014/main" id="{00000000-0008-0000-13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148</xdr:row>
      <xdr:rowOff>57150</xdr:rowOff>
    </xdr:from>
    <xdr:to>
      <xdr:col>7</xdr:col>
      <xdr:colOff>1171575</xdr:colOff>
      <xdr:row>148</xdr:row>
      <xdr:rowOff>257175</xdr:rowOff>
    </xdr:to>
    <xdr:pic>
      <xdr:nvPicPr>
        <xdr:cNvPr id="37" name="090cefac-3ae9-469c-814f-ca574c60f34c">
          <a:extLst>
            <a:ext uri="{FF2B5EF4-FFF2-40B4-BE49-F238E27FC236}">
              <a16:creationId xmlns:a16="http://schemas.microsoft.com/office/drawing/2014/main" id="{00000000-0008-0000-13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154</xdr:row>
      <xdr:rowOff>57150</xdr:rowOff>
    </xdr:from>
    <xdr:to>
      <xdr:col>7</xdr:col>
      <xdr:colOff>1171575</xdr:colOff>
      <xdr:row>154</xdr:row>
      <xdr:rowOff>257175</xdr:rowOff>
    </xdr:to>
    <xdr:pic>
      <xdr:nvPicPr>
        <xdr:cNvPr id="38" name="fce0a3af-7af8-4212-be35-d56a2c3e0e9d">
          <a:extLst>
            <a:ext uri="{FF2B5EF4-FFF2-40B4-BE49-F238E27FC236}">
              <a16:creationId xmlns:a16="http://schemas.microsoft.com/office/drawing/2014/main" id="{00000000-0008-0000-13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156</xdr:row>
      <xdr:rowOff>57150</xdr:rowOff>
    </xdr:from>
    <xdr:to>
      <xdr:col>7</xdr:col>
      <xdr:colOff>1171575</xdr:colOff>
      <xdr:row>156</xdr:row>
      <xdr:rowOff>257175</xdr:rowOff>
    </xdr:to>
    <xdr:pic>
      <xdr:nvPicPr>
        <xdr:cNvPr id="39" name="82245228-a167-43d0-afdc-36349321e54a">
          <a:extLst>
            <a:ext uri="{FF2B5EF4-FFF2-40B4-BE49-F238E27FC236}">
              <a16:creationId xmlns:a16="http://schemas.microsoft.com/office/drawing/2014/main" id="{00000000-0008-0000-13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163</xdr:row>
      <xdr:rowOff>57150</xdr:rowOff>
    </xdr:from>
    <xdr:to>
      <xdr:col>7</xdr:col>
      <xdr:colOff>1171575</xdr:colOff>
      <xdr:row>163</xdr:row>
      <xdr:rowOff>257175</xdr:rowOff>
    </xdr:to>
    <xdr:pic>
      <xdr:nvPicPr>
        <xdr:cNvPr id="40" name="12868824-129c-4c1e-aabb-0d4e912509f3">
          <a:extLst>
            <a:ext uri="{FF2B5EF4-FFF2-40B4-BE49-F238E27FC236}">
              <a16:creationId xmlns:a16="http://schemas.microsoft.com/office/drawing/2014/main" id="{00000000-0008-0000-13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533400</xdr:colOff>
      <xdr:row>0</xdr:row>
      <xdr:rowOff>238125</xdr:rowOff>
    </xdr:from>
    <xdr:to>
      <xdr:col>11</xdr:col>
      <xdr:colOff>206356</xdr:colOff>
      <xdr:row>2</xdr:row>
      <xdr:rowOff>142875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208A2185-8D8E-4C0E-30E9-B365962CC3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15400" y="238125"/>
          <a:ext cx="261618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6"/>
  <sheetViews>
    <sheetView zoomScaleNormal="100" workbookViewId="0">
      <selection activeCell="E32" sqref="E32"/>
    </sheetView>
  </sheetViews>
  <sheetFormatPr defaultColWidth="11.44140625" defaultRowHeight="13.2" x14ac:dyDescent="0.25"/>
  <cols>
    <col min="1" max="1" width="27.88671875" style="34" customWidth="1"/>
    <col min="2" max="2" width="31.33203125" style="34" customWidth="1"/>
    <col min="3" max="3" width="9.5546875" style="34" bestFit="1" customWidth="1"/>
    <col min="4" max="4" width="11.88671875" style="34" bestFit="1" customWidth="1"/>
    <col min="5" max="5" width="16.6640625" style="34" customWidth="1"/>
    <col min="6" max="6" width="28.6640625" style="34" customWidth="1"/>
    <col min="7" max="7" width="14.88671875" style="34" bestFit="1" customWidth="1"/>
    <col min="8" max="9" width="20.88671875" style="34" customWidth="1"/>
    <col min="10" max="10" width="17.44140625" style="34" customWidth="1"/>
    <col min="11" max="11" width="16.44140625" style="34" customWidth="1"/>
    <col min="12" max="12" width="11.44140625" style="34" customWidth="1"/>
    <col min="13" max="16384" width="11.44140625" style="34"/>
  </cols>
  <sheetData>
    <row r="1" spans="1:26" ht="13.8" x14ac:dyDescent="0.3">
      <c r="A1" s="32" t="s">
        <v>0</v>
      </c>
      <c r="B1" s="33" t="s">
        <v>1</v>
      </c>
      <c r="Z1" s="52"/>
    </row>
    <row r="2" spans="1:26" ht="13.8" x14ac:dyDescent="0.3">
      <c r="A2" s="32" t="s">
        <v>2</v>
      </c>
      <c r="B2" s="35" t="s">
        <v>3</v>
      </c>
      <c r="Z2" s="52"/>
    </row>
    <row r="3" spans="1:26" ht="13.8" x14ac:dyDescent="0.3">
      <c r="A3" s="32" t="s">
        <v>4</v>
      </c>
      <c r="B3" s="34" t="s">
        <v>5</v>
      </c>
      <c r="Z3" s="52"/>
    </row>
    <row r="4" spans="1:26" ht="13.8" x14ac:dyDescent="0.3">
      <c r="Z4" s="52"/>
    </row>
    <row r="5" spans="1:26" ht="13.8" x14ac:dyDescent="0.3">
      <c r="A5" s="104" t="s">
        <v>6</v>
      </c>
      <c r="B5" s="105" t="s">
        <v>3</v>
      </c>
      <c r="C5" s="205" t="s">
        <v>7</v>
      </c>
      <c r="D5" s="205"/>
      <c r="E5" s="205"/>
      <c r="F5" s="205"/>
      <c r="Z5" s="52"/>
    </row>
    <row r="6" spans="1:26" ht="26.4" x14ac:dyDescent="0.25">
      <c r="A6" s="106" t="s">
        <v>8</v>
      </c>
      <c r="B6" s="107">
        <v>3</v>
      </c>
      <c r="C6" s="205" t="s">
        <v>9</v>
      </c>
      <c r="D6" s="205"/>
      <c r="E6" s="205"/>
      <c r="F6" s="205"/>
    </row>
    <row r="10" spans="1:26" x14ac:dyDescent="0.25">
      <c r="A10" s="32" t="s">
        <v>10</v>
      </c>
      <c r="B10" s="91" t="s">
        <v>11</v>
      </c>
      <c r="C10" s="92" t="s">
        <v>12</v>
      </c>
      <c r="D10" s="92" t="s">
        <v>13</v>
      </c>
      <c r="E10" s="92" t="s">
        <v>14</v>
      </c>
      <c r="F10" s="92" t="s">
        <v>15</v>
      </c>
      <c r="G10" s="92" t="s">
        <v>16</v>
      </c>
      <c r="H10" s="92" t="s">
        <v>17</v>
      </c>
      <c r="I10" s="92" t="s">
        <v>18</v>
      </c>
      <c r="J10" s="92" t="s">
        <v>19</v>
      </c>
      <c r="K10" s="94" t="s">
        <v>20</v>
      </c>
    </row>
    <row r="11" spans="1:26" x14ac:dyDescent="0.25">
      <c r="B11" s="96" t="s">
        <v>21</v>
      </c>
      <c r="C11" s="97" t="s">
        <v>22</v>
      </c>
      <c r="D11" s="98" t="s">
        <v>22</v>
      </c>
      <c r="E11" s="97" t="s">
        <v>23</v>
      </c>
      <c r="F11" s="103" t="s">
        <v>24</v>
      </c>
      <c r="G11" s="98" t="s">
        <v>22</v>
      </c>
      <c r="H11" s="98"/>
      <c r="I11" s="97" t="s">
        <v>22</v>
      </c>
      <c r="J11" s="98"/>
      <c r="K11" s="100"/>
    </row>
    <row r="12" spans="1:26" x14ac:dyDescent="0.25">
      <c r="B12" s="96" t="s">
        <v>21</v>
      </c>
      <c r="C12" s="97"/>
      <c r="D12" s="98"/>
      <c r="E12" s="34" t="s">
        <v>25</v>
      </c>
      <c r="F12" s="103" t="s">
        <v>24</v>
      </c>
      <c r="G12" s="98" t="s">
        <v>22</v>
      </c>
      <c r="H12" s="98"/>
      <c r="I12" s="97" t="s">
        <v>22</v>
      </c>
      <c r="J12" s="98"/>
      <c r="K12" s="100"/>
    </row>
    <row r="13" spans="1:26" x14ac:dyDescent="0.25">
      <c r="B13" s="96" t="s">
        <v>26</v>
      </c>
      <c r="C13" s="98" t="s">
        <v>22</v>
      </c>
      <c r="D13" s="98" t="s">
        <v>3</v>
      </c>
      <c r="E13" s="98" t="s">
        <v>27</v>
      </c>
      <c r="F13" s="99" t="s">
        <v>28</v>
      </c>
      <c r="G13" s="98" t="s">
        <v>3</v>
      </c>
      <c r="H13" s="98"/>
      <c r="I13" s="97" t="s">
        <v>22</v>
      </c>
      <c r="J13" s="98"/>
      <c r="K13" s="100"/>
    </row>
    <row r="14" spans="1:26" x14ac:dyDescent="0.25">
      <c r="B14" s="96" t="s">
        <v>26</v>
      </c>
      <c r="C14" s="98"/>
      <c r="D14" s="98"/>
      <c r="E14" s="34" t="s">
        <v>25</v>
      </c>
      <c r="F14" s="103" t="s">
        <v>24</v>
      </c>
      <c r="G14" s="98" t="s">
        <v>22</v>
      </c>
      <c r="H14" s="98"/>
      <c r="I14" s="97" t="s">
        <v>3</v>
      </c>
      <c r="J14" s="98"/>
      <c r="K14" s="100"/>
    </row>
    <row r="15" spans="1:26" x14ac:dyDescent="0.25">
      <c r="B15" s="96" t="s">
        <v>29</v>
      </c>
      <c r="C15" s="97" t="s">
        <v>22</v>
      </c>
      <c r="D15" s="98" t="s">
        <v>3</v>
      </c>
      <c r="E15" s="97" t="s">
        <v>23</v>
      </c>
      <c r="F15" s="99" t="s">
        <v>30</v>
      </c>
      <c r="G15" s="98" t="s">
        <v>22</v>
      </c>
      <c r="H15" s="98" t="s">
        <v>31</v>
      </c>
      <c r="I15" s="97" t="s">
        <v>3</v>
      </c>
      <c r="J15" s="98"/>
      <c r="K15" s="100"/>
    </row>
    <row r="16" spans="1:26" x14ac:dyDescent="0.25">
      <c r="B16" s="96" t="s">
        <v>29</v>
      </c>
      <c r="C16" s="97"/>
      <c r="D16" s="98"/>
      <c r="E16" s="34" t="s">
        <v>25</v>
      </c>
      <c r="F16" s="103" t="s">
        <v>24</v>
      </c>
      <c r="G16" s="98" t="s">
        <v>22</v>
      </c>
      <c r="H16" s="98"/>
      <c r="I16" s="97" t="s">
        <v>3</v>
      </c>
      <c r="J16" s="98"/>
      <c r="K16" s="100"/>
    </row>
    <row r="17" spans="2:11" x14ac:dyDescent="0.25">
      <c r="B17" s="96" t="s">
        <v>32</v>
      </c>
      <c r="C17" s="97" t="s">
        <v>22</v>
      </c>
      <c r="D17" s="98" t="s">
        <v>3</v>
      </c>
      <c r="E17" s="97" t="s">
        <v>23</v>
      </c>
      <c r="F17" s="99" t="s">
        <v>28</v>
      </c>
      <c r="G17" s="98" t="s">
        <v>3</v>
      </c>
      <c r="H17" s="98" t="s">
        <v>31</v>
      </c>
      <c r="I17" s="97" t="s">
        <v>3</v>
      </c>
      <c r="J17" s="98"/>
      <c r="K17" s="100"/>
    </row>
    <row r="18" spans="2:11" x14ac:dyDescent="0.25">
      <c r="B18" s="96" t="s">
        <v>32</v>
      </c>
      <c r="C18" s="97"/>
      <c r="D18" s="98"/>
      <c r="E18" s="97" t="s">
        <v>33</v>
      </c>
      <c r="F18" s="103" t="s">
        <v>34</v>
      </c>
      <c r="G18" s="98" t="s">
        <v>22</v>
      </c>
      <c r="H18" s="98"/>
      <c r="I18" s="97"/>
      <c r="J18" s="98"/>
      <c r="K18" s="100"/>
    </row>
    <row r="19" spans="2:11" x14ac:dyDescent="0.25">
      <c r="B19" s="96" t="s">
        <v>35</v>
      </c>
      <c r="C19" s="97" t="s">
        <v>22</v>
      </c>
      <c r="D19" s="98" t="s">
        <v>3</v>
      </c>
      <c r="E19" s="97" t="s">
        <v>23</v>
      </c>
      <c r="F19" s="99" t="s">
        <v>36</v>
      </c>
      <c r="G19" s="98" t="s">
        <v>3</v>
      </c>
      <c r="H19" s="98" t="s">
        <v>31</v>
      </c>
      <c r="I19" s="97" t="s">
        <v>3</v>
      </c>
      <c r="J19" s="98"/>
      <c r="K19" s="100"/>
    </row>
    <row r="20" spans="2:11" x14ac:dyDescent="0.25">
      <c r="B20" s="96" t="s">
        <v>35</v>
      </c>
      <c r="C20" s="97"/>
      <c r="D20" s="98"/>
      <c r="E20" s="97" t="s">
        <v>33</v>
      </c>
      <c r="F20" s="99" t="s">
        <v>34</v>
      </c>
      <c r="G20" s="98" t="s">
        <v>22</v>
      </c>
      <c r="H20" s="98"/>
      <c r="I20" s="97"/>
      <c r="J20" s="98"/>
      <c r="K20" s="100"/>
    </row>
    <row r="21" spans="2:11" x14ac:dyDescent="0.25">
      <c r="B21" s="96" t="s">
        <v>35</v>
      </c>
      <c r="C21" s="97"/>
      <c r="D21" s="98"/>
      <c r="E21" s="97" t="s">
        <v>37</v>
      </c>
      <c r="F21" s="99" t="s">
        <v>38</v>
      </c>
      <c r="G21" s="98" t="s">
        <v>22</v>
      </c>
      <c r="H21" s="98"/>
      <c r="I21" s="97"/>
      <c r="J21" s="98"/>
      <c r="K21" s="100"/>
    </row>
    <row r="22" spans="2:11" x14ac:dyDescent="0.25">
      <c r="B22" s="96" t="s">
        <v>39</v>
      </c>
      <c r="C22" s="97" t="s">
        <v>22</v>
      </c>
      <c r="D22" s="98" t="s">
        <v>3</v>
      </c>
      <c r="E22" s="97" t="s">
        <v>23</v>
      </c>
      <c r="F22" s="99" t="s">
        <v>40</v>
      </c>
      <c r="G22" s="98" t="s">
        <v>3</v>
      </c>
      <c r="H22" s="98" t="s">
        <v>31</v>
      </c>
      <c r="I22" s="97" t="s">
        <v>3</v>
      </c>
      <c r="J22" s="98"/>
      <c r="K22" s="100"/>
    </row>
    <row r="23" spans="2:11" x14ac:dyDescent="0.25">
      <c r="B23" s="96" t="s">
        <v>39</v>
      </c>
      <c r="C23" s="97"/>
      <c r="D23" s="98"/>
      <c r="E23" s="97" t="s">
        <v>33</v>
      </c>
      <c r="F23" s="99" t="s">
        <v>34</v>
      </c>
      <c r="G23" s="98" t="s">
        <v>22</v>
      </c>
      <c r="H23" s="98"/>
      <c r="I23" s="97"/>
      <c r="J23" s="98"/>
      <c r="K23" s="100"/>
    </row>
    <row r="24" spans="2:11" x14ac:dyDescent="0.25">
      <c r="B24" s="96" t="s">
        <v>38</v>
      </c>
      <c r="C24" s="97" t="s">
        <v>22</v>
      </c>
      <c r="D24" s="98" t="s">
        <v>3</v>
      </c>
      <c r="E24" s="97" t="s">
        <v>37</v>
      </c>
      <c r="F24" s="99" t="s">
        <v>41</v>
      </c>
      <c r="G24" s="98" t="s">
        <v>3</v>
      </c>
      <c r="H24" s="98" t="s">
        <v>31</v>
      </c>
      <c r="I24" s="97" t="s">
        <v>3</v>
      </c>
      <c r="J24" s="98"/>
      <c r="K24" s="100"/>
    </row>
    <row r="25" spans="2:11" x14ac:dyDescent="0.25">
      <c r="B25" s="96" t="s">
        <v>42</v>
      </c>
      <c r="C25" s="97" t="s">
        <v>22</v>
      </c>
      <c r="D25" s="98" t="s">
        <v>3</v>
      </c>
      <c r="E25" s="97" t="s">
        <v>33</v>
      </c>
      <c r="F25" s="103" t="s">
        <v>43</v>
      </c>
      <c r="G25" s="98" t="s">
        <v>3</v>
      </c>
      <c r="H25" s="98" t="s">
        <v>31</v>
      </c>
      <c r="I25" s="97" t="s">
        <v>3</v>
      </c>
      <c r="J25" s="98"/>
      <c r="K25" s="100"/>
    </row>
    <row r="26" spans="2:11" x14ac:dyDescent="0.25">
      <c r="B26" s="96" t="s">
        <v>44</v>
      </c>
      <c r="C26" s="97" t="s">
        <v>22</v>
      </c>
      <c r="D26" s="98" t="s">
        <v>3</v>
      </c>
      <c r="E26" s="97" t="s">
        <v>45</v>
      </c>
      <c r="F26" s="99" t="s">
        <v>46</v>
      </c>
      <c r="G26" s="98" t="s">
        <v>3</v>
      </c>
      <c r="H26" s="98" t="s">
        <v>31</v>
      </c>
      <c r="I26" s="97" t="s">
        <v>3</v>
      </c>
      <c r="J26" s="98"/>
      <c r="K26" s="100"/>
    </row>
    <row r="27" spans="2:11" x14ac:dyDescent="0.25">
      <c r="B27" s="96" t="s">
        <v>47</v>
      </c>
      <c r="C27" s="97" t="s">
        <v>22</v>
      </c>
      <c r="D27" s="98" t="s">
        <v>3</v>
      </c>
      <c r="E27" s="34" t="s">
        <v>25</v>
      </c>
      <c r="F27" s="99" t="s">
        <v>24</v>
      </c>
      <c r="G27" s="98" t="s">
        <v>3</v>
      </c>
      <c r="H27" s="98" t="s">
        <v>31</v>
      </c>
      <c r="I27" s="97" t="s">
        <v>3</v>
      </c>
      <c r="J27" s="98"/>
      <c r="K27" s="100"/>
    </row>
    <row r="28" spans="2:11" ht="26.4" x14ac:dyDescent="0.25">
      <c r="B28" s="96" t="s">
        <v>47</v>
      </c>
      <c r="C28" s="97"/>
      <c r="D28" s="98"/>
      <c r="E28" s="97" t="s">
        <v>48</v>
      </c>
      <c r="F28" s="99" t="s">
        <v>49</v>
      </c>
      <c r="G28" s="98" t="s">
        <v>22</v>
      </c>
      <c r="H28" s="98"/>
      <c r="I28" s="97"/>
      <c r="J28" s="98"/>
      <c r="K28" s="100"/>
    </row>
    <row r="29" spans="2:11" x14ac:dyDescent="0.25">
      <c r="B29" s="96" t="s">
        <v>50</v>
      </c>
      <c r="C29" s="97" t="s">
        <v>22</v>
      </c>
      <c r="D29" s="98" t="s">
        <v>3</v>
      </c>
      <c r="E29" s="97" t="s">
        <v>23</v>
      </c>
      <c r="F29" s="99" t="s">
        <v>28</v>
      </c>
      <c r="G29" s="98" t="s">
        <v>3</v>
      </c>
      <c r="H29" s="98" t="s">
        <v>51</v>
      </c>
      <c r="I29" s="97" t="s">
        <v>22</v>
      </c>
      <c r="J29" s="98" t="s">
        <v>52</v>
      </c>
      <c r="K29" s="100"/>
    </row>
    <row r="30" spans="2:11" x14ac:dyDescent="0.25">
      <c r="B30" s="96" t="s">
        <v>50</v>
      </c>
      <c r="C30" s="97"/>
      <c r="D30" s="98"/>
      <c r="E30" s="97" t="s">
        <v>33</v>
      </c>
      <c r="F30" s="103" t="s">
        <v>34</v>
      </c>
      <c r="G30" s="98" t="s">
        <v>22</v>
      </c>
      <c r="H30" s="98"/>
      <c r="I30" s="97"/>
      <c r="J30" s="98"/>
      <c r="K30" s="100"/>
    </row>
    <row r="31" spans="2:11" x14ac:dyDescent="0.25">
      <c r="B31" s="96" t="s">
        <v>53</v>
      </c>
      <c r="C31" s="98" t="s">
        <v>22</v>
      </c>
      <c r="D31" s="98" t="s">
        <v>3</v>
      </c>
      <c r="E31" s="97" t="s">
        <v>33</v>
      </c>
      <c r="F31" s="103" t="s">
        <v>34</v>
      </c>
      <c r="G31" s="98" t="s">
        <v>22</v>
      </c>
      <c r="H31" s="98"/>
      <c r="I31" s="97" t="s">
        <v>3</v>
      </c>
      <c r="J31" s="98" t="s">
        <v>54</v>
      </c>
      <c r="K31" s="100"/>
    </row>
    <row r="32" spans="2:11" x14ac:dyDescent="0.25">
      <c r="B32" s="96" t="s">
        <v>55</v>
      </c>
      <c r="C32" s="98" t="s">
        <v>22</v>
      </c>
      <c r="D32" s="98" t="s">
        <v>3</v>
      </c>
      <c r="E32" s="97" t="s">
        <v>56</v>
      </c>
      <c r="F32" s="103" t="s">
        <v>28</v>
      </c>
      <c r="G32" s="98" t="s">
        <v>3</v>
      </c>
      <c r="H32" s="98"/>
      <c r="I32" s="97"/>
      <c r="J32" s="98"/>
      <c r="K32" s="100"/>
    </row>
    <row r="33" spans="2:11" x14ac:dyDescent="0.25">
      <c r="B33" s="96" t="s">
        <v>57</v>
      </c>
      <c r="C33" s="98" t="s">
        <v>22</v>
      </c>
      <c r="D33" s="98" t="s">
        <v>3</v>
      </c>
      <c r="E33" s="97"/>
      <c r="F33" s="103"/>
      <c r="G33" s="98" t="s">
        <v>3</v>
      </c>
      <c r="H33" s="98"/>
      <c r="I33" s="97"/>
      <c r="J33" s="98"/>
      <c r="K33" s="100"/>
    </row>
    <row r="34" spans="2:11" x14ac:dyDescent="0.25">
      <c r="B34" s="96" t="s">
        <v>58</v>
      </c>
      <c r="C34" s="97" t="s">
        <v>22</v>
      </c>
      <c r="D34" s="98" t="s">
        <v>3</v>
      </c>
      <c r="E34" s="97" t="s">
        <v>23</v>
      </c>
      <c r="F34" s="99" t="s">
        <v>30</v>
      </c>
      <c r="G34" s="98" t="s">
        <v>22</v>
      </c>
      <c r="H34" s="98" t="s">
        <v>31</v>
      </c>
      <c r="I34" s="97" t="s">
        <v>3</v>
      </c>
      <c r="J34" s="98"/>
      <c r="K34" s="100"/>
    </row>
    <row r="35" spans="2:11" x14ac:dyDescent="0.25">
      <c r="B35" s="96" t="s">
        <v>58</v>
      </c>
      <c r="C35" s="97"/>
      <c r="D35" s="98"/>
      <c r="E35" s="34" t="s">
        <v>25</v>
      </c>
      <c r="F35" s="103" t="s">
        <v>24</v>
      </c>
      <c r="G35" s="98" t="s">
        <v>22</v>
      </c>
      <c r="H35" s="98"/>
      <c r="I35" s="97" t="s">
        <v>3</v>
      </c>
      <c r="J35" s="98"/>
      <c r="K35" s="100"/>
    </row>
    <row r="36" spans="2:11" x14ac:dyDescent="0.25">
      <c r="B36" s="96" t="s">
        <v>59</v>
      </c>
      <c r="C36" s="97" t="s">
        <v>3</v>
      </c>
      <c r="D36" s="98" t="s">
        <v>3</v>
      </c>
      <c r="E36" s="97" t="s">
        <v>23</v>
      </c>
      <c r="F36" s="99" t="s">
        <v>28</v>
      </c>
      <c r="G36" s="98" t="s">
        <v>3</v>
      </c>
      <c r="H36" s="98" t="s">
        <v>31</v>
      </c>
      <c r="I36" s="97" t="s">
        <v>22</v>
      </c>
      <c r="J36" s="98"/>
      <c r="K36" s="100"/>
    </row>
    <row r="37" spans="2:11" x14ac:dyDescent="0.25">
      <c r="B37" s="96" t="s">
        <v>60</v>
      </c>
      <c r="C37" s="97" t="s">
        <v>3</v>
      </c>
      <c r="D37" s="98" t="s">
        <v>22</v>
      </c>
      <c r="E37" s="97"/>
      <c r="F37" s="99"/>
      <c r="G37" s="98" t="s">
        <v>3</v>
      </c>
      <c r="H37" s="98"/>
      <c r="I37" s="97" t="s">
        <v>3</v>
      </c>
      <c r="J37" s="98" t="s">
        <v>61</v>
      </c>
      <c r="K37" s="100"/>
    </row>
    <row r="38" spans="2:11" x14ac:dyDescent="0.25">
      <c r="B38" s="96" t="s">
        <v>62</v>
      </c>
      <c r="C38" s="97" t="s">
        <v>22</v>
      </c>
      <c r="D38" s="98" t="s">
        <v>3</v>
      </c>
      <c r="E38" s="97"/>
      <c r="F38" s="99"/>
      <c r="G38" s="98" t="s">
        <v>3</v>
      </c>
      <c r="H38" s="98" t="s">
        <v>31</v>
      </c>
      <c r="I38" s="97" t="s">
        <v>3</v>
      </c>
      <c r="J38" s="98" t="s">
        <v>63</v>
      </c>
      <c r="K38" s="100"/>
    </row>
    <row r="39" spans="2:11" x14ac:dyDescent="0.25">
      <c r="B39" s="96" t="s">
        <v>64</v>
      </c>
      <c r="C39" s="97" t="s">
        <v>3</v>
      </c>
      <c r="D39" s="98" t="s">
        <v>3</v>
      </c>
      <c r="E39" s="97" t="s">
        <v>23</v>
      </c>
      <c r="F39" s="99" t="s">
        <v>65</v>
      </c>
      <c r="G39" s="98" t="s">
        <v>3</v>
      </c>
      <c r="H39" s="98" t="s">
        <v>31</v>
      </c>
      <c r="I39" s="97" t="s">
        <v>3</v>
      </c>
      <c r="J39" s="98"/>
      <c r="K39" s="100"/>
    </row>
    <row r="40" spans="2:11" x14ac:dyDescent="0.25">
      <c r="B40" s="96" t="s">
        <v>66</v>
      </c>
      <c r="C40" s="102" t="s">
        <v>3</v>
      </c>
      <c r="D40" s="101" t="s">
        <v>3</v>
      </c>
      <c r="E40" s="102" t="s">
        <v>23</v>
      </c>
      <c r="F40" s="156" t="s">
        <v>67</v>
      </c>
      <c r="G40" s="101" t="s">
        <v>3</v>
      </c>
      <c r="H40" s="101" t="s">
        <v>31</v>
      </c>
      <c r="I40" s="102" t="s">
        <v>3</v>
      </c>
      <c r="J40" s="101"/>
      <c r="K40" s="100"/>
    </row>
    <row r="41" spans="2:11" x14ac:dyDescent="0.25">
      <c r="B41" s="158"/>
      <c r="C41" s="98"/>
      <c r="D41" s="98"/>
      <c r="E41" s="98"/>
      <c r="F41" s="99"/>
      <c r="G41" s="98"/>
      <c r="H41" s="98"/>
      <c r="I41" s="97"/>
      <c r="J41" s="98"/>
      <c r="K41" s="157"/>
    </row>
    <row r="42" spans="2:11" x14ac:dyDescent="0.25">
      <c r="B42" s="97"/>
      <c r="C42" s="98"/>
      <c r="D42" s="98"/>
      <c r="F42" s="103"/>
      <c r="G42" s="98"/>
      <c r="H42" s="98"/>
      <c r="I42" s="97"/>
      <c r="J42" s="98"/>
      <c r="K42" s="98"/>
    </row>
    <row r="46" spans="2:11" x14ac:dyDescent="0.25">
      <c r="E46" s="98"/>
      <c r="F46" s="103"/>
    </row>
  </sheetData>
  <mergeCells count="2">
    <mergeCell ref="C5:F5"/>
    <mergeCell ref="C6:F6"/>
  </mergeCells>
  <conditionalFormatting sqref="Z1:Z5">
    <cfRule type="expression" dxfId="147" priority="12">
      <formula>$P17=1</formula>
    </cfRule>
  </conditionalFormatting>
  <dataValidations count="3">
    <dataValidation type="list" allowBlank="1" showInputMessage="1" showErrorMessage="1" sqref="B3" xr:uid="{00000000-0002-0000-0000-000000000000}">
      <formula1>"de,en,fr,it,jp,pl"</formula1>
    </dataValidation>
    <dataValidation type="list" allowBlank="1" showInputMessage="1" showErrorMessage="1" sqref="B2 B5 G11:G42 I11:I42 C11:D42" xr:uid="{00000000-0002-0000-0000-000001000000}">
      <formula1>"true,false"</formula1>
    </dataValidation>
    <dataValidation type="list" allowBlank="1" showErrorMessage="1" sqref="B6" xr:uid="{00000000-0002-0000-0000-000002000000}">
      <formula1>"1,3"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  <ignoredErrors>
    <ignoredError sqref="F36 F39:F40" numberStoredAsText="1"/>
  </ignoredErrors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8.6640625" customWidth="1"/>
    <col min="3" max="4" width="32.6640625" customWidth="1"/>
    <col min="5" max="6" width="19.6640625" customWidth="1"/>
    <col min="7" max="7" width="13.6640625" customWidth="1"/>
    <col min="8" max="8" width="15.6640625" customWidth="1"/>
    <col min="9" max="9" width="18.6640625" customWidth="1"/>
    <col min="10" max="10" width="21.44140625" customWidth="1"/>
    <col min="11" max="11" width="18.88671875" customWidth="1"/>
    <col min="12" max="12" width="0" hidden="1" customWidth="1"/>
  </cols>
  <sheetData>
    <row r="1" spans="1:11" ht="39.9" customHeight="1" x14ac:dyDescent="0.3">
      <c r="A1" s="212" t="s">
        <v>296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11" x14ac:dyDescent="0.3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11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1" x14ac:dyDescent="0.3">
      <c r="A8" s="17"/>
      <c r="B8" s="12"/>
      <c r="C8" s="13"/>
      <c r="D8" s="15"/>
      <c r="E8" s="13"/>
      <c r="F8" s="14"/>
      <c r="G8" s="14"/>
      <c r="H8" s="15"/>
      <c r="I8" s="16"/>
      <c r="J8" s="16"/>
      <c r="K8" s="17"/>
    </row>
    <row r="9" spans="1:11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297</v>
      </c>
      <c r="F9" s="30" t="s">
        <v>298</v>
      </c>
      <c r="G9" s="30" t="s">
        <v>289</v>
      </c>
      <c r="H9" s="30" t="s">
        <v>168</v>
      </c>
      <c r="I9" s="30" t="s">
        <v>232</v>
      </c>
      <c r="J9" s="64" t="s">
        <v>233</v>
      </c>
      <c r="K9" s="64" t="s">
        <v>234</v>
      </c>
    </row>
  </sheetData>
  <mergeCells count="4">
    <mergeCell ref="A1:K4"/>
    <mergeCell ref="A5:K5"/>
    <mergeCell ref="A6:K6"/>
    <mergeCell ref="A7:K7"/>
  </mergeCells>
  <conditionalFormatting sqref="A1 L1:Z7 E8:Z8 A8:C1048576 E9:H9 L9:Z9 E10:Z1048576">
    <cfRule type="expression" dxfId="106" priority="33">
      <formula>$L1=1</formula>
    </cfRule>
  </conditionalFormatting>
  <conditionalFormatting sqref="A5:A6">
    <cfRule type="expression" dxfId="105" priority="12">
      <formula>$Q7=1</formula>
    </cfRule>
  </conditionalFormatting>
  <conditionalFormatting sqref="A7">
    <cfRule type="expression" dxfId="104" priority="11">
      <formula>$Q5=1</formula>
    </cfRule>
  </conditionalFormatting>
  <conditionalFormatting sqref="D11:D125">
    <cfRule type="expression" dxfId="101" priority="14">
      <formula>$L11=1</formula>
    </cfRule>
  </conditionalFormatting>
  <conditionalFormatting sqref="I9:K9">
    <cfRule type="expression" dxfId="100" priority="22">
      <formula>$O9=1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9" id="{8A7CAD9E-2930-45F5-8348-05116321A596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D126:D1048576</xm:sqref>
        </x14:conditionalFormatting>
        <x14:conditionalFormatting xmlns:xm="http://schemas.microsoft.com/office/excel/2006/main">
          <x14:cfRule type="expression" priority="18" id="{80C958D4-17B7-4E1E-BA00-F97212CA574A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11"/>
  <sheetViews>
    <sheetView showZeros="0" zoomScaleNormal="100" workbookViewId="0">
      <selection activeCell="H6" sqref="H6:J6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3.6640625" customWidth="1"/>
    <col min="4" max="4" width="10.109375" hidden="1" customWidth="1"/>
    <col min="5" max="5" width="7.33203125" hidden="1" customWidth="1"/>
    <col min="6" max="6" width="11.109375" hidden="1" customWidth="1"/>
    <col min="7" max="7" width="9" hidden="1" customWidth="1"/>
    <col min="8" max="9" width="14.6640625" customWidth="1"/>
    <col min="10" max="10" width="18.6640625" customWidth="1"/>
    <col min="11" max="11" width="33.6640625" customWidth="1"/>
    <col min="12" max="12" width="19.6640625" customWidth="1"/>
    <col min="13" max="13" width="20" customWidth="1"/>
    <col min="14" max="14" width="20.44140625" customWidth="1"/>
    <col min="15" max="15" width="2.109375" hidden="1" customWidth="1"/>
  </cols>
  <sheetData>
    <row r="1" spans="1:15" ht="39.9" customHeight="1" x14ac:dyDescent="0.3">
      <c r="A1" s="224" t="s">
        <v>64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6"/>
    </row>
    <row r="2" spans="1:15" x14ac:dyDescent="0.3">
      <c r="A2" s="118"/>
      <c r="B2" s="118"/>
      <c r="C2" s="119"/>
      <c r="D2" s="119"/>
      <c r="E2" s="119"/>
      <c r="F2" s="119"/>
      <c r="G2" s="119"/>
      <c r="H2" s="118"/>
      <c r="I2" s="118"/>
      <c r="J2" s="119"/>
      <c r="K2" s="119"/>
      <c r="L2" s="120"/>
      <c r="M2" s="120"/>
      <c r="N2" s="120"/>
    </row>
    <row r="3" spans="1:15" s="52" customFormat="1" ht="15.6" customHeight="1" x14ac:dyDescent="0.3">
      <c r="A3" s="122" t="s">
        <v>252</v>
      </c>
      <c r="B3" s="123" t="s">
        <v>253</v>
      </c>
      <c r="C3" s="124"/>
      <c r="D3" s="123"/>
      <c r="E3" s="123"/>
      <c r="F3" s="123"/>
      <c r="G3" s="123"/>
      <c r="H3" s="125" t="s">
        <v>254</v>
      </c>
      <c r="I3" s="125" t="s">
        <v>255</v>
      </c>
      <c r="J3" s="125"/>
      <c r="K3" s="126"/>
      <c r="L3" s="127"/>
      <c r="M3" s="127"/>
      <c r="N3" s="128"/>
    </row>
    <row r="4" spans="1:15" s="52" customFormat="1" ht="15.6" customHeight="1" x14ac:dyDescent="0.3">
      <c r="A4" s="117" t="s">
        <v>256</v>
      </c>
      <c r="B4" s="43" t="s">
        <v>257</v>
      </c>
      <c r="D4" s="43"/>
      <c r="E4" s="43"/>
      <c r="F4" s="43"/>
      <c r="G4" s="43"/>
      <c r="H4" s="45" t="s">
        <v>258</v>
      </c>
      <c r="I4" s="45" t="s">
        <v>259</v>
      </c>
      <c r="J4" s="45"/>
      <c r="K4" s="6"/>
      <c r="L4" s="7"/>
      <c r="M4" s="7"/>
      <c r="N4" s="8"/>
    </row>
    <row r="5" spans="1:15" s="52" customFormat="1" ht="15.6" customHeight="1" x14ac:dyDescent="0.3">
      <c r="A5" s="117" t="s">
        <v>260</v>
      </c>
      <c r="B5" s="43" t="s">
        <v>261</v>
      </c>
      <c r="D5" s="43"/>
      <c r="E5" s="43"/>
      <c r="F5" s="43"/>
      <c r="G5" s="43"/>
      <c r="H5" s="44" t="s">
        <v>262</v>
      </c>
      <c r="I5" s="45" t="s">
        <v>263</v>
      </c>
      <c r="J5" s="45"/>
      <c r="K5" s="6"/>
      <c r="L5" s="7"/>
      <c r="M5" s="7"/>
      <c r="N5" s="8"/>
    </row>
    <row r="6" spans="1:15" s="52" customFormat="1" ht="15.6" customHeight="1" x14ac:dyDescent="0.3">
      <c r="A6" s="129" t="s">
        <v>264</v>
      </c>
      <c r="B6" s="51" t="s">
        <v>265</v>
      </c>
      <c r="C6" s="50"/>
      <c r="D6" s="48"/>
      <c r="E6" s="48"/>
      <c r="F6" s="48"/>
      <c r="G6" s="48"/>
      <c r="H6" s="51" t="s">
        <v>266</v>
      </c>
      <c r="I6" s="51" t="s">
        <v>267</v>
      </c>
      <c r="J6" s="51"/>
      <c r="K6" s="50"/>
      <c r="L6" s="10"/>
      <c r="M6" s="10"/>
      <c r="N6" s="11"/>
    </row>
    <row r="7" spans="1:15" x14ac:dyDescent="0.3">
      <c r="A7" s="17"/>
      <c r="B7" s="12"/>
      <c r="C7" s="13"/>
      <c r="D7" s="13"/>
      <c r="E7" s="13"/>
      <c r="F7" s="13"/>
      <c r="G7" s="13"/>
      <c r="H7" s="13"/>
      <c r="I7" s="14"/>
      <c r="J7" s="15"/>
      <c r="K7" s="15"/>
      <c r="L7" s="16"/>
      <c r="M7" s="16"/>
      <c r="N7" s="17"/>
    </row>
    <row r="8" spans="1:15" x14ac:dyDescent="0.3">
      <c r="A8" s="30" t="s">
        <v>161</v>
      </c>
      <c r="B8" s="30" t="s">
        <v>162</v>
      </c>
      <c r="C8" s="30" t="s">
        <v>163</v>
      </c>
      <c r="D8" s="30"/>
      <c r="E8" s="30"/>
      <c r="F8" s="30"/>
      <c r="G8" s="30"/>
      <c r="H8" s="30" t="s">
        <v>166</v>
      </c>
      <c r="I8" s="30" t="s">
        <v>165</v>
      </c>
      <c r="J8" s="30" t="s">
        <v>168</v>
      </c>
      <c r="K8" s="30" t="s">
        <v>164</v>
      </c>
      <c r="L8" s="30" t="s">
        <v>299</v>
      </c>
      <c r="M8" s="64" t="s">
        <v>233</v>
      </c>
      <c r="N8" s="64" t="s">
        <v>234</v>
      </c>
    </row>
    <row r="10" spans="1:15" x14ac:dyDescent="0.3">
      <c r="A10" s="139" t="s">
        <v>300</v>
      </c>
      <c r="B10" s="19"/>
      <c r="C10" s="20"/>
      <c r="D10" s="20"/>
      <c r="E10" s="20"/>
      <c r="F10" s="20"/>
      <c r="G10" s="20"/>
      <c r="H10" s="21"/>
      <c r="I10" s="23"/>
      <c r="J10" s="23"/>
      <c r="K10" s="23"/>
      <c r="L10" s="23"/>
      <c r="M10" s="23"/>
      <c r="N10" s="23"/>
    </row>
    <row r="11" spans="1:15" ht="15.6" x14ac:dyDescent="0.3">
      <c r="A11" s="136" t="s">
        <v>276</v>
      </c>
      <c r="B11" s="136" t="s">
        <v>277</v>
      </c>
      <c r="C11" s="26" t="s">
        <v>278</v>
      </c>
      <c r="D11" s="26" t="s">
        <v>301</v>
      </c>
      <c r="E11" s="26" t="s">
        <v>279</v>
      </c>
      <c r="F11" s="26" t="s">
        <v>302</v>
      </c>
      <c r="G11" s="26" t="s">
        <v>303</v>
      </c>
      <c r="H11" s="137" t="s">
        <v>304</v>
      </c>
      <c r="I11" s="137" t="s">
        <v>305</v>
      </c>
      <c r="J11" s="26" t="s">
        <v>282</v>
      </c>
      <c r="K11" s="56" t="s">
        <v>283</v>
      </c>
      <c r="L11" s="138" t="s">
        <v>306</v>
      </c>
      <c r="M11" s="138" t="s">
        <v>284</v>
      </c>
      <c r="N11" s="138" t="s">
        <v>285</v>
      </c>
      <c r="O11" t="s">
        <v>286</v>
      </c>
    </row>
  </sheetData>
  <mergeCells count="1">
    <mergeCell ref="A1:N1"/>
  </mergeCells>
  <conditionalFormatting sqref="A4:A5">
    <cfRule type="expression" dxfId="99" priority="13">
      <formula>$N4=1</formula>
    </cfRule>
  </conditionalFormatting>
  <conditionalFormatting sqref="A6">
    <cfRule type="expression" dxfId="98" priority="10">
      <formula>$O4=1</formula>
    </cfRule>
  </conditionalFormatting>
  <conditionalFormatting sqref="A1:Z2 A3 D3:G6 K3:Z6 A7:Z7 A8:K8 O8:Z8 A9:Z10 A11:J11 L11:Z11 A12:Z1048576">
    <cfRule type="expression" dxfId="97" priority="14">
      <formula>$A1=1</formula>
    </cfRule>
  </conditionalFormatting>
  <conditionalFormatting sqref="B3:B5">
    <cfRule type="expression" dxfId="96" priority="11">
      <formula>$N3=1</formula>
    </cfRule>
  </conditionalFormatting>
  <conditionalFormatting sqref="B6">
    <cfRule type="expression" dxfId="95" priority="9">
      <formula>$O6=1</formula>
    </cfRule>
  </conditionalFormatting>
  <conditionalFormatting sqref="H3:J3 H5:J5">
    <cfRule type="expression" dxfId="94" priority="12">
      <formula>$N3=1</formula>
    </cfRule>
  </conditionalFormatting>
  <conditionalFormatting sqref="H4:J4">
    <cfRule type="expression" dxfId="93" priority="7">
      <formula>$O4=1</formula>
    </cfRule>
  </conditionalFormatting>
  <conditionalFormatting sqref="H6:J6">
    <cfRule type="expression" dxfId="92" priority="1">
      <formula>$O6=1</formula>
    </cfRule>
  </conditionalFormatting>
  <conditionalFormatting sqref="K11">
    <cfRule type="expression" dxfId="91" priority="6">
      <formula>$K11=1</formula>
    </cfRule>
  </conditionalFormatting>
  <conditionalFormatting sqref="L8:N8">
    <cfRule type="expression" dxfId="90" priority="3">
      <formula>$O8=1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11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15.33203125" customWidth="1"/>
    <col min="5" max="5" width="14.6640625" customWidth="1"/>
    <col min="6" max="6" width="18.6640625" customWidth="1"/>
    <col min="7" max="7" width="33.6640625" customWidth="1"/>
    <col min="8" max="10" width="12.6640625" customWidth="1"/>
    <col min="11" max="11" width="0" hidden="1" customWidth="1"/>
  </cols>
  <sheetData>
    <row r="1" spans="1:11" ht="39.9" customHeight="1" x14ac:dyDescent="0.3">
      <c r="A1" s="224" t="s">
        <v>66</v>
      </c>
      <c r="B1" s="225"/>
      <c r="C1" s="225"/>
      <c r="D1" s="225"/>
      <c r="E1" s="225"/>
      <c r="F1" s="225"/>
      <c r="G1" s="225"/>
      <c r="H1" s="225"/>
      <c r="I1" s="225"/>
      <c r="J1" s="226"/>
    </row>
    <row r="2" spans="1:11" x14ac:dyDescent="0.3">
      <c r="A2" s="118"/>
      <c r="B2" s="118"/>
      <c r="C2" s="119"/>
      <c r="D2" s="118"/>
      <c r="E2" s="118"/>
      <c r="F2" s="119"/>
      <c r="G2" s="119"/>
      <c r="H2" s="120"/>
      <c r="I2" s="120"/>
      <c r="J2" s="120"/>
    </row>
    <row r="3" spans="1:11" s="52" customFormat="1" ht="15.6" customHeight="1" x14ac:dyDescent="0.3">
      <c r="A3" s="122" t="s">
        <v>252</v>
      </c>
      <c r="B3" s="123" t="s">
        <v>253</v>
      </c>
      <c r="C3" s="124"/>
      <c r="D3" s="125" t="s">
        <v>254</v>
      </c>
      <c r="E3" s="125" t="s">
        <v>255</v>
      </c>
      <c r="F3" s="125"/>
      <c r="G3" s="126"/>
      <c r="H3" s="127"/>
      <c r="I3" s="127"/>
      <c r="J3" s="128"/>
    </row>
    <row r="4" spans="1:11" s="52" customFormat="1" ht="15.6" customHeight="1" x14ac:dyDescent="0.3">
      <c r="A4" s="117" t="s">
        <v>256</v>
      </c>
      <c r="B4" s="43" t="s">
        <v>257</v>
      </c>
      <c r="D4" s="45" t="s">
        <v>258</v>
      </c>
      <c r="E4" s="45" t="s">
        <v>259</v>
      </c>
      <c r="F4" s="45"/>
      <c r="G4" s="6"/>
      <c r="H4" s="7"/>
      <c r="I4" s="7"/>
      <c r="J4" s="8"/>
    </row>
    <row r="5" spans="1:11" s="52" customFormat="1" ht="15.6" customHeight="1" x14ac:dyDescent="0.3">
      <c r="A5" s="117" t="s">
        <v>260</v>
      </c>
      <c r="B5" s="43" t="s">
        <v>261</v>
      </c>
      <c r="D5" s="44" t="s">
        <v>262</v>
      </c>
      <c r="E5" s="45" t="s">
        <v>263</v>
      </c>
      <c r="F5" s="45"/>
      <c r="G5" s="6"/>
      <c r="H5" s="7"/>
      <c r="I5" s="7"/>
      <c r="J5" s="8"/>
    </row>
    <row r="6" spans="1:11" s="52" customFormat="1" ht="15.6" customHeight="1" x14ac:dyDescent="0.3">
      <c r="A6" s="129" t="s">
        <v>264</v>
      </c>
      <c r="B6" s="51" t="s">
        <v>265</v>
      </c>
      <c r="C6" s="50"/>
      <c r="D6" s="51" t="s">
        <v>266</v>
      </c>
      <c r="E6" s="51" t="s">
        <v>267</v>
      </c>
      <c r="F6" s="51"/>
      <c r="G6" s="50"/>
      <c r="H6" s="10"/>
      <c r="I6" s="10"/>
      <c r="J6" s="11"/>
    </row>
    <row r="7" spans="1:11" x14ac:dyDescent="0.3">
      <c r="A7" s="17"/>
      <c r="B7" s="12"/>
      <c r="C7" s="13"/>
      <c r="D7" s="13"/>
      <c r="E7" s="14"/>
      <c r="F7" s="15"/>
      <c r="G7" s="15"/>
      <c r="H7" s="16"/>
      <c r="I7" s="16"/>
      <c r="J7" s="17"/>
    </row>
    <row r="8" spans="1:11" x14ac:dyDescent="0.3">
      <c r="A8" s="30" t="s">
        <v>268</v>
      </c>
      <c r="B8" s="30" t="s">
        <v>269</v>
      </c>
      <c r="C8" s="30" t="s">
        <v>270</v>
      </c>
      <c r="D8" s="30" t="s">
        <v>307</v>
      </c>
      <c r="E8" s="30" t="s">
        <v>271</v>
      </c>
      <c r="F8" s="30" t="s">
        <v>69</v>
      </c>
      <c r="G8" s="30" t="s">
        <v>270</v>
      </c>
      <c r="H8" s="30" t="s">
        <v>308</v>
      </c>
      <c r="I8" s="30" t="s">
        <v>274</v>
      </c>
      <c r="J8" s="30" t="s">
        <v>275</v>
      </c>
    </row>
    <row r="10" spans="1:11" x14ac:dyDescent="0.3">
      <c r="A10" s="139" t="s">
        <v>300</v>
      </c>
      <c r="B10" s="19"/>
      <c r="C10" s="20"/>
      <c r="D10" s="21"/>
      <c r="E10" s="23"/>
      <c r="F10" s="23"/>
      <c r="G10" s="23"/>
      <c r="H10" s="23"/>
      <c r="I10" s="23"/>
      <c r="J10" s="23"/>
    </row>
    <row r="11" spans="1:11" ht="15.6" x14ac:dyDescent="0.3">
      <c r="A11" s="136" t="s">
        <v>276</v>
      </c>
      <c r="B11" s="136" t="s">
        <v>277</v>
      </c>
      <c r="C11" s="26" t="s">
        <v>278</v>
      </c>
      <c r="D11" s="137" t="s">
        <v>301</v>
      </c>
      <c r="E11" s="137" t="s">
        <v>279</v>
      </c>
      <c r="F11" s="26" t="s">
        <v>282</v>
      </c>
      <c r="G11" s="56" t="s">
        <v>283</v>
      </c>
      <c r="H11" s="140" t="s">
        <v>309</v>
      </c>
      <c r="I11" s="138" t="s">
        <v>284</v>
      </c>
      <c r="J11" s="138" t="s">
        <v>285</v>
      </c>
      <c r="K11" t="s">
        <v>286</v>
      </c>
    </row>
  </sheetData>
  <mergeCells count="1">
    <mergeCell ref="A1:J1"/>
  </mergeCells>
  <conditionalFormatting sqref="A4:A5">
    <cfRule type="expression" dxfId="89" priority="9">
      <formula>$N4=1</formula>
    </cfRule>
  </conditionalFormatting>
  <conditionalFormatting sqref="A6">
    <cfRule type="expression" dxfId="88" priority="6">
      <formula>$O4=1</formula>
    </cfRule>
  </conditionalFormatting>
  <conditionalFormatting sqref="A1:Z2 A3 G3:Z6 A7:Z1048576">
    <cfRule type="expression" dxfId="87" priority="10">
      <formula>$K1=1</formula>
    </cfRule>
  </conditionalFormatting>
  <conditionalFormatting sqref="B3:B5">
    <cfRule type="expression" dxfId="86" priority="7">
      <formula>$N3=1</formula>
    </cfRule>
  </conditionalFormatting>
  <conditionalFormatting sqref="B6">
    <cfRule type="expression" dxfId="85" priority="5">
      <formula>$O6=1</formula>
    </cfRule>
  </conditionalFormatting>
  <conditionalFormatting sqref="D3:F3 D5:F5">
    <cfRule type="expression" dxfId="84" priority="8">
      <formula>$N3=1</formula>
    </cfRule>
  </conditionalFormatting>
  <conditionalFormatting sqref="D4:F4">
    <cfRule type="expression" dxfId="83" priority="3">
      <formula>$O4=1</formula>
    </cfRule>
  </conditionalFormatting>
  <conditionalFormatting sqref="D6:F6">
    <cfRule type="expression" dxfId="8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14"/>
  <sheetViews>
    <sheetView showZeros="0" zoomScaleNormal="100" workbookViewId="0">
      <selection activeCell="D31" sqref="D31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4" width="32.6640625" customWidth="1"/>
    <col min="5" max="5" width="25.6640625" customWidth="1"/>
    <col min="6" max="8" width="14.6640625" customWidth="1"/>
    <col min="9" max="9" width="15.6640625" customWidth="1"/>
    <col min="10" max="10" width="20.6640625" customWidth="1"/>
    <col min="11" max="11" width="19.88671875" customWidth="1"/>
    <col min="12" max="12" width="0" hidden="1" customWidth="1"/>
  </cols>
  <sheetData>
    <row r="1" spans="1:12" ht="39.9" customHeight="1" x14ac:dyDescent="0.3">
      <c r="A1" s="223" t="s">
        <v>310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2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2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2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2" x14ac:dyDescent="0.3">
      <c r="A8" s="17"/>
      <c r="B8" s="12"/>
      <c r="C8" s="13"/>
      <c r="D8" s="15"/>
      <c r="E8" s="15"/>
      <c r="F8" s="13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44</v>
      </c>
      <c r="F9" s="30" t="s">
        <v>311</v>
      </c>
      <c r="G9" s="30" t="s">
        <v>167</v>
      </c>
      <c r="H9" s="30" t="s">
        <v>289</v>
      </c>
      <c r="I9" s="30" t="s">
        <v>312</v>
      </c>
      <c r="J9" s="64" t="s">
        <v>233</v>
      </c>
      <c r="K9" s="64" t="s">
        <v>234</v>
      </c>
    </row>
    <row r="11" spans="1:12" x14ac:dyDescent="0.3">
      <c r="A11" s="145" t="s">
        <v>196</v>
      </c>
      <c r="B11" s="19"/>
      <c r="C11" s="155"/>
      <c r="D11" s="23"/>
      <c r="E11" s="23"/>
      <c r="F11" s="23"/>
      <c r="G11" s="23"/>
      <c r="H11" s="23"/>
      <c r="I11" s="23"/>
      <c r="J11" s="23"/>
      <c r="K11" s="23"/>
    </row>
    <row r="12" spans="1:12" x14ac:dyDescent="0.3">
      <c r="A12" s="136">
        <v>163</v>
      </c>
      <c r="B12" s="136">
        <v>2</v>
      </c>
      <c r="C12" s="26" t="s">
        <v>196</v>
      </c>
      <c r="D12" s="26" t="s">
        <v>176</v>
      </c>
      <c r="E12" s="27" t="s">
        <v>176</v>
      </c>
      <c r="F12" s="137">
        <v>1280</v>
      </c>
      <c r="G12" s="137">
        <v>1350</v>
      </c>
      <c r="H12" s="141">
        <v>8.3800000000000008</v>
      </c>
      <c r="I12" s="140">
        <v>3.456</v>
      </c>
      <c r="J12" s="140">
        <v>36.201599999999999</v>
      </c>
      <c r="K12" s="140">
        <v>72.403199999999998</v>
      </c>
      <c r="L12">
        <v>0</v>
      </c>
    </row>
    <row r="13" spans="1:12" x14ac:dyDescent="0.3">
      <c r="A13" s="136">
        <v>164</v>
      </c>
      <c r="B13" s="136">
        <v>1</v>
      </c>
      <c r="C13" s="26" t="s">
        <v>196</v>
      </c>
      <c r="D13" s="26" t="s">
        <v>176</v>
      </c>
      <c r="E13" s="27" t="s">
        <v>176</v>
      </c>
      <c r="F13" s="137">
        <v>679</v>
      </c>
      <c r="G13" s="137">
        <v>1326</v>
      </c>
      <c r="H13" s="141">
        <v>8.3800000000000008</v>
      </c>
      <c r="I13" s="140">
        <v>0.9</v>
      </c>
      <c r="J13" s="140">
        <v>18.8624163</v>
      </c>
      <c r="K13" s="140">
        <v>18.8624163</v>
      </c>
      <c r="L13">
        <v>1</v>
      </c>
    </row>
    <row r="14" spans="1:12" ht="15.6" x14ac:dyDescent="0.3">
      <c r="B14" s="181">
        <f>SUBTOTAL(9, B12:B13)</f>
        <v>3</v>
      </c>
      <c r="I14" s="182">
        <f>SUBTOTAL(9, I12:I13)</f>
        <v>4.3559999999999999</v>
      </c>
      <c r="K14" s="140">
        <f>SUBTOTAL(9, K12:K13)</f>
        <v>91.265616300000005</v>
      </c>
    </row>
  </sheetData>
  <mergeCells count="4">
    <mergeCell ref="A1:K4"/>
    <mergeCell ref="A5:K5"/>
    <mergeCell ref="A6:K6"/>
    <mergeCell ref="A7:K7"/>
  </mergeCells>
  <conditionalFormatting sqref="A1 L1:AA7 F8:AA8 A8:C1048576 F9:H9 L9:AA9 F10:AA1048576">
    <cfRule type="expression" dxfId="81" priority="35">
      <formula>$L1=1</formula>
    </cfRule>
  </conditionalFormatting>
  <conditionalFormatting sqref="A5:A6">
    <cfRule type="expression" dxfId="80" priority="13">
      <formula>$R7=1</formula>
    </cfRule>
  </conditionalFormatting>
  <conditionalFormatting sqref="A7">
    <cfRule type="expression" dxfId="79" priority="12">
      <formula>$R5=1</formula>
    </cfRule>
  </conditionalFormatting>
  <conditionalFormatting sqref="D12">
    <cfRule type="expression" dxfId="78" priority="17">
      <formula>$L12=1</formula>
    </cfRule>
  </conditionalFormatting>
  <conditionalFormatting sqref="D11:E11">
    <cfRule type="expression" dxfId="75" priority="15">
      <formula>$L11=1</formula>
    </cfRule>
  </conditionalFormatting>
  <conditionalFormatting sqref="D13:E508">
    <cfRule type="expression" dxfId="74" priority="18">
      <formula>$L13=1</formula>
    </cfRule>
  </conditionalFormatting>
  <conditionalFormatting sqref="E12">
    <cfRule type="expression" dxfId="73" priority="1">
      <formula>$N12=1</formula>
    </cfRule>
  </conditionalFormatting>
  <conditionalFormatting sqref="I9:K9">
    <cfRule type="expression" dxfId="72" priority="24">
      <formula>$P9=1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id="{50169AB5-3A86-449B-9027-A8105A942409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D8:E9 D509:E1048576</xm:sqref>
        </x14:conditionalFormatting>
        <x14:conditionalFormatting xmlns:xm="http://schemas.microsoft.com/office/excel/2006/main">
          <x14:cfRule type="expression" priority="20" id="{E87E1523-F6D0-4631-B129-F46384B89A37}">
            <xm:f>Plaatwerk!$M10=1</xm:f>
            <x14:dxf>
              <fill>
                <patternFill>
                  <bgColor theme="0" tint="-4.9989318521683403E-2"/>
                </patternFill>
              </fill>
            </x14:dxf>
          </x14:cfRule>
          <xm:sqref>D10:E10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A288-7217-4E5B-B322-D9F460C6C747}">
  <sheetPr>
    <pageSetUpPr fitToPage="1"/>
  </sheetPr>
  <dimension ref="A1:J12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3" width="31" customWidth="1"/>
    <col min="4" max="4" width="28.109375" customWidth="1"/>
    <col min="5" max="5" width="22.5546875" customWidth="1"/>
    <col min="6" max="7" width="17.44140625" customWidth="1"/>
    <col min="8" max="8" width="21.5546875" customWidth="1"/>
    <col min="9" max="9" width="19.33203125" customWidth="1"/>
    <col min="10" max="10" width="20.33203125" hidden="1" customWidth="1"/>
    <col min="11" max="11" width="11.44140625" customWidth="1"/>
  </cols>
  <sheetData>
    <row r="1" spans="1:10" ht="39.9" customHeight="1" x14ac:dyDescent="0.3">
      <c r="A1" s="223" t="s">
        <v>313</v>
      </c>
      <c r="B1" s="223"/>
      <c r="C1" s="223"/>
      <c r="D1" s="223"/>
      <c r="E1" s="223"/>
      <c r="F1" s="223"/>
      <c r="G1" s="223"/>
      <c r="H1" s="223"/>
      <c r="I1" s="223"/>
    </row>
    <row r="2" spans="1:10" x14ac:dyDescent="0.3">
      <c r="A2" s="223"/>
      <c r="B2" s="223"/>
      <c r="C2" s="223"/>
      <c r="D2" s="223"/>
      <c r="E2" s="223"/>
      <c r="F2" s="223"/>
      <c r="G2" s="223"/>
      <c r="H2" s="223"/>
      <c r="I2" s="223"/>
    </row>
    <row r="3" spans="1:10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</row>
    <row r="4" spans="1:10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</row>
    <row r="8" spans="1:10" x14ac:dyDescent="0.3">
      <c r="A8" s="17"/>
      <c r="B8" s="12"/>
      <c r="C8" s="13"/>
      <c r="D8" s="15"/>
      <c r="E8" s="14"/>
      <c r="F8" s="16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30" t="s">
        <v>165</v>
      </c>
      <c r="G9" s="30" t="s">
        <v>166</v>
      </c>
      <c r="H9" s="64" t="s">
        <v>233</v>
      </c>
      <c r="I9" s="64" t="s">
        <v>234</v>
      </c>
    </row>
    <row r="10" spans="1:10" s="57" customFormat="1" x14ac:dyDescent="0.3">
      <c r="A10" s="136">
        <v>162</v>
      </c>
      <c r="B10" s="136">
        <v>4</v>
      </c>
      <c r="C10" s="86" t="s">
        <v>202</v>
      </c>
      <c r="D10" s="56" t="s">
        <v>203</v>
      </c>
      <c r="E10" s="86" t="s">
        <v>204</v>
      </c>
      <c r="F10" s="137">
        <v>23</v>
      </c>
      <c r="G10" s="137">
        <v>13</v>
      </c>
      <c r="H10" s="138">
        <v>3.1702000000000002E-3</v>
      </c>
      <c r="I10" s="138">
        <v>1.2680800000000001E-2</v>
      </c>
      <c r="J10" s="57">
        <v>0</v>
      </c>
    </row>
    <row r="11" spans="1:10" x14ac:dyDescent="0.3">
      <c r="A11" s="136">
        <v>165</v>
      </c>
      <c r="B11" s="136">
        <v>2</v>
      </c>
      <c r="C11" s="86" t="s">
        <v>205</v>
      </c>
      <c r="D11" s="56" t="s">
        <v>206</v>
      </c>
      <c r="E11" s="86" t="s">
        <v>207</v>
      </c>
      <c r="F11" s="137">
        <v>21</v>
      </c>
      <c r="G11" s="137">
        <v>15</v>
      </c>
      <c r="H11" s="138">
        <v>1.5242999999999999E-3</v>
      </c>
      <c r="I11" s="138">
        <v>3.0485999999999998E-3</v>
      </c>
      <c r="J11" s="57">
        <v>1</v>
      </c>
    </row>
    <row r="12" spans="1:10" ht="15.6" x14ac:dyDescent="0.3">
      <c r="I12" s="184">
        <f>SUBTOTAL(9, I10:I11)</f>
        <v>1.5729400000000001E-2</v>
      </c>
    </row>
  </sheetData>
  <mergeCells count="4">
    <mergeCell ref="A1:I4"/>
    <mergeCell ref="A5:I5"/>
    <mergeCell ref="A6:I6"/>
    <mergeCell ref="A7:I7"/>
  </mergeCells>
  <conditionalFormatting sqref="A1 G8:AA8 A8:C1048576 E8:F1048576 G9 J9:AA9 G10:AA1048576">
    <cfRule type="expression" dxfId="71" priority="35">
      <formula>$J1=1</formula>
    </cfRule>
  </conditionalFormatting>
  <conditionalFormatting sqref="A5:A6">
    <cfRule type="expression" dxfId="70" priority="15">
      <formula>$Q7=1</formula>
    </cfRule>
  </conditionalFormatting>
  <conditionalFormatting sqref="A7">
    <cfRule type="expression" dxfId="69" priority="14">
      <formula>$Q5=1</formula>
    </cfRule>
  </conditionalFormatting>
  <conditionalFormatting sqref="D11:D291">
    <cfRule type="expression" dxfId="66" priority="17">
      <formula>$J11=1</formula>
    </cfRule>
  </conditionalFormatting>
  <conditionalFormatting sqref="H9:I9">
    <cfRule type="expression" dxfId="65" priority="26">
      <formula>$O9=1</formula>
    </cfRule>
  </conditionalFormatting>
  <conditionalFormatting sqref="J1:AA7">
    <cfRule type="expression" dxfId="64" priority="3">
      <formula>$J1=1</formula>
    </cfRule>
  </conditionalFormatting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4F3AEE7F-D3A4-4B5C-971B-2291736B813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D292:D1048576</xm:sqref>
        </x14:conditionalFormatting>
        <x14:conditionalFormatting xmlns:xm="http://schemas.microsoft.com/office/excel/2006/main">
          <x14:cfRule type="expression" priority="58" id="{4F3AEE7F-D3A4-4B5C-971B-2291736B8134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8BC75-F7BD-4530-A878-DCFB4EDBF779}">
  <sheetPr>
    <pageSetUpPr fitToPage="1"/>
  </sheetPr>
  <dimension ref="A1:L71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7" width="14.6640625" customWidth="1"/>
    <col min="8" max="8" width="18.6640625" customWidth="1"/>
    <col min="9" max="9" width="19.6640625" customWidth="1"/>
    <col min="10" max="10" width="20.6640625" customWidth="1"/>
    <col min="11" max="11" width="20" customWidth="1"/>
    <col min="12" max="12" width="0" hidden="1" customWidth="1"/>
  </cols>
  <sheetData>
    <row r="1" spans="1:12" s="81" customFormat="1" ht="39.9" customHeight="1" x14ac:dyDescent="0.5">
      <c r="A1" s="223" t="s">
        <v>314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</row>
    <row r="2" spans="1:12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</row>
    <row r="4" spans="1:12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</row>
    <row r="5" spans="1:12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2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</row>
    <row r="7" spans="1:12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45"/>
    </row>
    <row r="8" spans="1:12" x14ac:dyDescent="0.3">
      <c r="A8" s="17"/>
      <c r="B8" s="12"/>
      <c r="C8" s="13"/>
      <c r="D8" s="15"/>
      <c r="E8" s="14"/>
      <c r="F8" s="14"/>
      <c r="G8" s="14"/>
      <c r="H8" s="15"/>
      <c r="I8" s="16"/>
      <c r="J8" s="16"/>
      <c r="K8" s="17"/>
    </row>
    <row r="9" spans="1:12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167</v>
      </c>
      <c r="H9" s="30" t="s">
        <v>168</v>
      </c>
      <c r="I9" s="30" t="s">
        <v>232</v>
      </c>
      <c r="J9" s="64" t="s">
        <v>233</v>
      </c>
      <c r="K9" s="64" t="s">
        <v>234</v>
      </c>
    </row>
    <row r="10" spans="1:12" x14ac:dyDescent="0.3">
      <c r="A10" s="36"/>
      <c r="B10" s="18"/>
      <c r="C10" s="18"/>
      <c r="D10" s="18"/>
      <c r="E10" s="18"/>
      <c r="F10" s="18"/>
      <c r="G10" s="18"/>
      <c r="H10" s="18"/>
      <c r="I10" s="18"/>
      <c r="J10" s="18"/>
      <c r="K10" s="18"/>
    </row>
    <row r="11" spans="1:12" x14ac:dyDescent="0.3">
      <c r="A11" s="227" t="s">
        <v>178</v>
      </c>
      <c r="B11" s="228"/>
      <c r="C11" s="228"/>
      <c r="D11" s="228"/>
      <c r="E11" s="168"/>
      <c r="F11" s="167"/>
      <c r="G11" s="167"/>
      <c r="H11" s="23"/>
      <c r="I11" s="23"/>
      <c r="J11" s="23"/>
      <c r="K11" s="23"/>
    </row>
    <row r="12" spans="1:12" s="57" customFormat="1" x14ac:dyDescent="0.3">
      <c r="A12" s="136">
        <v>4</v>
      </c>
      <c r="B12" s="136">
        <v>6</v>
      </c>
      <c r="C12" s="26" t="s">
        <v>185</v>
      </c>
      <c r="D12" s="56" t="s">
        <v>186</v>
      </c>
      <c r="E12" s="137">
        <v>80</v>
      </c>
      <c r="F12" s="137">
        <v>80</v>
      </c>
      <c r="G12" s="137">
        <v>22</v>
      </c>
      <c r="H12" s="26" t="s">
        <v>176</v>
      </c>
      <c r="I12" s="138">
        <v>6.6336000000000006E-2</v>
      </c>
      <c r="J12" s="138">
        <v>0</v>
      </c>
      <c r="K12" s="138">
        <v>0</v>
      </c>
      <c r="L12" s="57">
        <v>0</v>
      </c>
    </row>
    <row r="13" spans="1:12" s="65" customFormat="1" ht="15.6" x14ac:dyDescent="0.3">
      <c r="A13" s="136">
        <v>100</v>
      </c>
      <c r="B13" s="136">
        <v>2</v>
      </c>
      <c r="C13" s="26" t="s">
        <v>177</v>
      </c>
      <c r="D13" s="56" t="s">
        <v>176</v>
      </c>
      <c r="E13" s="137">
        <v>3000</v>
      </c>
      <c r="F13" s="137">
        <v>60</v>
      </c>
      <c r="G13" s="137">
        <v>60</v>
      </c>
      <c r="H13" s="26" t="s">
        <v>79</v>
      </c>
      <c r="I13" s="138">
        <v>2.274</v>
      </c>
      <c r="J13" s="138">
        <v>7.8449999999999998</v>
      </c>
      <c r="K13" s="138">
        <v>15.69</v>
      </c>
      <c r="L13" s="57">
        <v>1</v>
      </c>
    </row>
    <row r="14" spans="1:12" x14ac:dyDescent="0.3">
      <c r="A14" s="136">
        <v>101</v>
      </c>
      <c r="B14" s="136">
        <v>2</v>
      </c>
      <c r="C14" s="26" t="s">
        <v>177</v>
      </c>
      <c r="D14" s="56" t="s">
        <v>176</v>
      </c>
      <c r="E14" s="137">
        <v>1433.0000012999999</v>
      </c>
      <c r="F14" s="137">
        <v>60</v>
      </c>
      <c r="G14" s="137">
        <v>60</v>
      </c>
      <c r="H14" s="26" t="s">
        <v>79</v>
      </c>
      <c r="I14" s="138">
        <v>1.086214</v>
      </c>
      <c r="J14" s="138">
        <v>3.7472949999999998</v>
      </c>
      <c r="K14" s="138">
        <v>7.4945899999999996</v>
      </c>
      <c r="L14" s="57">
        <v>0</v>
      </c>
    </row>
    <row r="15" spans="1:12" x14ac:dyDescent="0.3">
      <c r="A15" s="136">
        <v>102</v>
      </c>
      <c r="B15" s="136">
        <v>1</v>
      </c>
      <c r="C15" s="26" t="s">
        <v>177</v>
      </c>
      <c r="D15" s="56" t="s">
        <v>176</v>
      </c>
      <c r="E15" s="137">
        <v>1133.0000024999999</v>
      </c>
      <c r="F15" s="137">
        <v>60</v>
      </c>
      <c r="G15" s="137">
        <v>60</v>
      </c>
      <c r="H15" s="26" t="s">
        <v>79</v>
      </c>
      <c r="I15" s="138">
        <v>0.42940699999999998</v>
      </c>
      <c r="J15" s="138">
        <v>2.9627949999999998</v>
      </c>
      <c r="K15" s="138">
        <v>2.9627949999999998</v>
      </c>
      <c r="L15" s="57">
        <v>1</v>
      </c>
    </row>
    <row r="16" spans="1:12" x14ac:dyDescent="0.3">
      <c r="A16" s="136">
        <v>103</v>
      </c>
      <c r="B16" s="136">
        <v>10</v>
      </c>
      <c r="C16" s="26" t="s">
        <v>187</v>
      </c>
      <c r="D16" s="56" t="s">
        <v>176</v>
      </c>
      <c r="E16" s="137">
        <v>100</v>
      </c>
      <c r="F16" s="137">
        <v>22</v>
      </c>
      <c r="G16" s="137">
        <v>22</v>
      </c>
      <c r="H16" s="26" t="s">
        <v>79</v>
      </c>
      <c r="I16" s="138">
        <v>6.9099999999999995E-2</v>
      </c>
      <c r="J16" s="138">
        <v>0</v>
      </c>
      <c r="K16" s="138">
        <v>0</v>
      </c>
      <c r="L16" s="57">
        <v>0</v>
      </c>
    </row>
    <row r="17" spans="1:12" x14ac:dyDescent="0.3">
      <c r="A17" s="136">
        <v>105</v>
      </c>
      <c r="B17" s="136">
        <v>4</v>
      </c>
      <c r="C17" s="26" t="s">
        <v>187</v>
      </c>
      <c r="D17" s="56" t="s">
        <v>176</v>
      </c>
      <c r="E17" s="137">
        <v>58</v>
      </c>
      <c r="F17" s="137">
        <v>22</v>
      </c>
      <c r="G17" s="137">
        <v>22</v>
      </c>
      <c r="H17" s="26" t="s">
        <v>79</v>
      </c>
      <c r="I17" s="138">
        <v>1.6031199999999999E-2</v>
      </c>
      <c r="J17" s="138">
        <v>0</v>
      </c>
      <c r="K17" s="138">
        <v>0</v>
      </c>
      <c r="L17" s="57">
        <v>1</v>
      </c>
    </row>
    <row r="18" spans="1:12" x14ac:dyDescent="0.3">
      <c r="A18" s="136">
        <v>106</v>
      </c>
      <c r="B18" s="136">
        <v>1</v>
      </c>
      <c r="C18" s="26" t="s">
        <v>220</v>
      </c>
      <c r="D18" s="56" t="s">
        <v>176</v>
      </c>
      <c r="E18" s="137">
        <v>2084.9997672</v>
      </c>
      <c r="F18" s="137">
        <v>30</v>
      </c>
      <c r="G18" s="137">
        <v>30</v>
      </c>
      <c r="H18" s="26" t="s">
        <v>79</v>
      </c>
      <c r="I18" s="138">
        <v>0.19599</v>
      </c>
      <c r="J18" s="138">
        <v>1.4323948</v>
      </c>
      <c r="K18" s="138">
        <v>1.4323948</v>
      </c>
      <c r="L18" s="57">
        <v>0</v>
      </c>
    </row>
    <row r="19" spans="1:12" x14ac:dyDescent="0.3">
      <c r="A19" s="136">
        <v>107</v>
      </c>
      <c r="B19" s="136">
        <v>1</v>
      </c>
      <c r="C19" s="26" t="s">
        <v>220</v>
      </c>
      <c r="D19" s="56" t="s">
        <v>176</v>
      </c>
      <c r="E19" s="137">
        <v>2034.9997672</v>
      </c>
      <c r="F19" s="137">
        <v>30</v>
      </c>
      <c r="G19" s="137">
        <v>30</v>
      </c>
      <c r="H19" s="26" t="s">
        <v>79</v>
      </c>
      <c r="I19" s="138">
        <v>0.19128999999999999</v>
      </c>
      <c r="J19" s="138">
        <v>1.3980448000000001</v>
      </c>
      <c r="K19" s="138">
        <v>1.3980448000000001</v>
      </c>
      <c r="L19" s="57">
        <v>1</v>
      </c>
    </row>
    <row r="20" spans="1:12" x14ac:dyDescent="0.3">
      <c r="A20" s="136">
        <v>108</v>
      </c>
      <c r="B20" s="136">
        <v>1</v>
      </c>
      <c r="C20" s="26" t="s">
        <v>220</v>
      </c>
      <c r="D20" s="56" t="s">
        <v>176</v>
      </c>
      <c r="E20" s="137">
        <v>2009.9999992</v>
      </c>
      <c r="F20" s="137">
        <v>30</v>
      </c>
      <c r="G20" s="137">
        <v>30</v>
      </c>
      <c r="H20" s="26" t="s">
        <v>79</v>
      </c>
      <c r="I20" s="138">
        <v>0.18894</v>
      </c>
      <c r="J20" s="138">
        <v>1.38087</v>
      </c>
      <c r="K20" s="138">
        <v>1.38087</v>
      </c>
      <c r="L20" s="57">
        <v>0</v>
      </c>
    </row>
    <row r="21" spans="1:12" x14ac:dyDescent="0.3">
      <c r="A21" s="136">
        <v>109</v>
      </c>
      <c r="B21" s="136">
        <v>1</v>
      </c>
      <c r="C21" s="26" t="s">
        <v>220</v>
      </c>
      <c r="D21" s="56" t="s">
        <v>176</v>
      </c>
      <c r="E21" s="137">
        <v>1554.0002328</v>
      </c>
      <c r="F21" s="137">
        <v>30</v>
      </c>
      <c r="G21" s="137">
        <v>30</v>
      </c>
      <c r="H21" s="26" t="s">
        <v>79</v>
      </c>
      <c r="I21" s="138">
        <v>0.14607600000000001</v>
      </c>
      <c r="J21" s="138">
        <v>1.0675981999999999</v>
      </c>
      <c r="K21" s="138">
        <v>1.0675981999999999</v>
      </c>
      <c r="L21" s="57">
        <v>1</v>
      </c>
    </row>
    <row r="22" spans="1:12" x14ac:dyDescent="0.3">
      <c r="A22" s="136">
        <v>110</v>
      </c>
      <c r="B22" s="136">
        <v>1</v>
      </c>
      <c r="C22" s="26" t="s">
        <v>220</v>
      </c>
      <c r="D22" s="56" t="s">
        <v>176</v>
      </c>
      <c r="E22" s="137">
        <v>1554.0002328</v>
      </c>
      <c r="F22" s="137">
        <v>30</v>
      </c>
      <c r="G22" s="137">
        <v>30</v>
      </c>
      <c r="H22" s="26" t="s">
        <v>79</v>
      </c>
      <c r="I22" s="138">
        <v>0.14607600000000001</v>
      </c>
      <c r="J22" s="138">
        <v>1.0675981999999999</v>
      </c>
      <c r="K22" s="138">
        <v>1.0675981999999999</v>
      </c>
      <c r="L22" s="57">
        <v>0</v>
      </c>
    </row>
    <row r="23" spans="1:12" x14ac:dyDescent="0.3">
      <c r="A23" s="136">
        <v>111</v>
      </c>
      <c r="B23" s="136">
        <v>1</v>
      </c>
      <c r="C23" s="26" t="s">
        <v>220</v>
      </c>
      <c r="D23" s="56" t="s">
        <v>176</v>
      </c>
      <c r="E23" s="137">
        <v>1321.0004961</v>
      </c>
      <c r="F23" s="137">
        <v>30</v>
      </c>
      <c r="G23" s="137">
        <v>30</v>
      </c>
      <c r="H23" s="26" t="s">
        <v>79</v>
      </c>
      <c r="I23" s="138">
        <v>0.12417400000000001</v>
      </c>
      <c r="J23" s="138">
        <v>0.90752730000000004</v>
      </c>
      <c r="K23" s="138">
        <v>0.90752730000000004</v>
      </c>
      <c r="L23" s="57">
        <v>1</v>
      </c>
    </row>
    <row r="24" spans="1:12" x14ac:dyDescent="0.3">
      <c r="A24" s="136">
        <v>112</v>
      </c>
      <c r="B24" s="136">
        <v>1</v>
      </c>
      <c r="C24" s="26" t="s">
        <v>220</v>
      </c>
      <c r="D24" s="56" t="s">
        <v>176</v>
      </c>
      <c r="E24" s="137">
        <v>1239</v>
      </c>
      <c r="F24" s="137">
        <v>30</v>
      </c>
      <c r="G24" s="137">
        <v>30</v>
      </c>
      <c r="H24" s="26" t="s">
        <v>79</v>
      </c>
      <c r="I24" s="138">
        <v>0.116466</v>
      </c>
      <c r="J24" s="138">
        <v>0.85119299999999998</v>
      </c>
      <c r="K24" s="138">
        <v>0.85119299999999998</v>
      </c>
      <c r="L24" s="57">
        <v>0</v>
      </c>
    </row>
    <row r="25" spans="1:12" x14ac:dyDescent="0.3">
      <c r="A25" s="136">
        <v>113</v>
      </c>
      <c r="B25" s="136">
        <v>8</v>
      </c>
      <c r="C25" s="26" t="s">
        <v>220</v>
      </c>
      <c r="D25" s="56" t="s">
        <v>176</v>
      </c>
      <c r="E25" s="137">
        <v>1156</v>
      </c>
      <c r="F25" s="137">
        <v>30</v>
      </c>
      <c r="G25" s="137">
        <v>30</v>
      </c>
      <c r="H25" s="26" t="s">
        <v>79</v>
      </c>
      <c r="I25" s="138">
        <v>0.86931199999999997</v>
      </c>
      <c r="J25" s="138">
        <v>0.79417199999999999</v>
      </c>
      <c r="K25" s="138">
        <v>6.3533759999999999</v>
      </c>
      <c r="L25" s="57">
        <v>1</v>
      </c>
    </row>
    <row r="26" spans="1:12" x14ac:dyDescent="0.3">
      <c r="A26" s="136">
        <v>114</v>
      </c>
      <c r="B26" s="136">
        <v>1</v>
      </c>
      <c r="C26" s="26" t="s">
        <v>220</v>
      </c>
      <c r="D26" s="56" t="s">
        <v>176</v>
      </c>
      <c r="E26" s="137">
        <v>480.00000019999999</v>
      </c>
      <c r="F26" s="137">
        <v>30</v>
      </c>
      <c r="G26" s="137">
        <v>30</v>
      </c>
      <c r="H26" s="26" t="s">
        <v>79</v>
      </c>
      <c r="I26" s="138">
        <v>4.512E-2</v>
      </c>
      <c r="J26" s="138">
        <v>0.32976</v>
      </c>
      <c r="K26" s="138">
        <v>0.32976</v>
      </c>
      <c r="L26" s="57">
        <v>0</v>
      </c>
    </row>
    <row r="27" spans="1:12" x14ac:dyDescent="0.3">
      <c r="A27" s="136">
        <v>115</v>
      </c>
      <c r="B27" s="136">
        <v>1</v>
      </c>
      <c r="C27" s="26" t="s">
        <v>220</v>
      </c>
      <c r="D27" s="56" t="s">
        <v>176</v>
      </c>
      <c r="E27" s="137">
        <v>479.99999980000001</v>
      </c>
      <c r="F27" s="137">
        <v>30</v>
      </c>
      <c r="G27" s="137">
        <v>30</v>
      </c>
      <c r="H27" s="26" t="s">
        <v>79</v>
      </c>
      <c r="I27" s="138">
        <v>4.512E-2</v>
      </c>
      <c r="J27" s="138">
        <v>0.32976</v>
      </c>
      <c r="K27" s="138">
        <v>0.32976</v>
      </c>
      <c r="L27" s="57">
        <v>1</v>
      </c>
    </row>
    <row r="28" spans="1:12" x14ac:dyDescent="0.3">
      <c r="A28" s="136">
        <v>116</v>
      </c>
      <c r="B28" s="136">
        <v>1</v>
      </c>
      <c r="C28" s="26" t="s">
        <v>220</v>
      </c>
      <c r="D28" s="56" t="s">
        <v>176</v>
      </c>
      <c r="E28" s="137">
        <v>294.99973390000002</v>
      </c>
      <c r="F28" s="137">
        <v>30</v>
      </c>
      <c r="G28" s="137">
        <v>30</v>
      </c>
      <c r="H28" s="26" t="s">
        <v>79</v>
      </c>
      <c r="I28" s="138">
        <v>2.7730000000000001E-2</v>
      </c>
      <c r="J28" s="138">
        <v>0.20266480000000001</v>
      </c>
      <c r="K28" s="138">
        <v>0.20266480000000001</v>
      </c>
      <c r="L28" s="57">
        <v>0</v>
      </c>
    </row>
    <row r="29" spans="1:12" x14ac:dyDescent="0.3">
      <c r="A29" s="136">
        <v>117</v>
      </c>
      <c r="B29" s="136">
        <v>7</v>
      </c>
      <c r="C29" s="26" t="s">
        <v>221</v>
      </c>
      <c r="D29" s="56" t="s">
        <v>176</v>
      </c>
      <c r="E29" s="137">
        <v>120</v>
      </c>
      <c r="F29" s="137">
        <v>55</v>
      </c>
      <c r="G29" s="137">
        <v>55</v>
      </c>
      <c r="H29" s="26" t="s">
        <v>79</v>
      </c>
      <c r="I29" s="138">
        <v>0.145152</v>
      </c>
      <c r="J29" s="138">
        <v>0</v>
      </c>
      <c r="K29" s="138">
        <v>0</v>
      </c>
      <c r="L29" s="57">
        <v>1</v>
      </c>
    </row>
    <row r="30" spans="1:12" x14ac:dyDescent="0.3">
      <c r="A30" s="136">
        <v>118</v>
      </c>
      <c r="B30" s="136">
        <v>14</v>
      </c>
      <c r="C30" s="26" t="s">
        <v>209</v>
      </c>
      <c r="D30" s="56" t="s">
        <v>210</v>
      </c>
      <c r="E30" s="137">
        <v>588</v>
      </c>
      <c r="F30" s="137">
        <v>80</v>
      </c>
      <c r="G30" s="137">
        <v>15</v>
      </c>
      <c r="H30" s="26" t="s">
        <v>79</v>
      </c>
      <c r="I30" s="138">
        <v>1.5075483999999999</v>
      </c>
      <c r="J30" s="138">
        <v>1.8815999999999999</v>
      </c>
      <c r="K30" s="138">
        <v>26.342400000000001</v>
      </c>
      <c r="L30" s="57">
        <v>0</v>
      </c>
    </row>
    <row r="31" spans="1:12" x14ac:dyDescent="0.3">
      <c r="A31" s="136">
        <v>119</v>
      </c>
      <c r="B31" s="136">
        <v>9</v>
      </c>
      <c r="C31" s="26" t="s">
        <v>209</v>
      </c>
      <c r="D31" s="56" t="s">
        <v>210</v>
      </c>
      <c r="E31" s="137">
        <v>588</v>
      </c>
      <c r="F31" s="137">
        <v>80</v>
      </c>
      <c r="G31" s="137">
        <v>15</v>
      </c>
      <c r="H31" s="26" t="s">
        <v>79</v>
      </c>
      <c r="I31" s="138">
        <v>0.96913819999999995</v>
      </c>
      <c r="J31" s="138">
        <v>1.8815999999999999</v>
      </c>
      <c r="K31" s="138">
        <v>16.9344</v>
      </c>
      <c r="L31" s="57">
        <v>1</v>
      </c>
    </row>
    <row r="32" spans="1:12" x14ac:dyDescent="0.3">
      <c r="A32" s="136">
        <v>120</v>
      </c>
      <c r="B32" s="136">
        <v>4</v>
      </c>
      <c r="C32" s="26" t="s">
        <v>189</v>
      </c>
      <c r="D32" s="56" t="s">
        <v>190</v>
      </c>
      <c r="E32" s="137">
        <v>1359</v>
      </c>
      <c r="F32" s="137">
        <v>12.5</v>
      </c>
      <c r="G32" s="137">
        <v>17</v>
      </c>
      <c r="H32" s="26" t="s">
        <v>79</v>
      </c>
      <c r="I32" s="138">
        <v>0.47746949999999999</v>
      </c>
      <c r="J32" s="138">
        <v>0.21743999999999999</v>
      </c>
      <c r="K32" s="138">
        <v>0.86975999999999998</v>
      </c>
      <c r="L32" s="57">
        <v>0</v>
      </c>
    </row>
    <row r="33" spans="1:12" x14ac:dyDescent="0.3">
      <c r="A33" s="136">
        <v>121</v>
      </c>
      <c r="B33" s="136">
        <v>2</v>
      </c>
      <c r="C33" s="26" t="s">
        <v>189</v>
      </c>
      <c r="D33" s="56" t="s">
        <v>190</v>
      </c>
      <c r="E33" s="137">
        <v>1335</v>
      </c>
      <c r="F33" s="137">
        <v>12.5</v>
      </c>
      <c r="G33" s="137">
        <v>17</v>
      </c>
      <c r="H33" s="26" t="s">
        <v>79</v>
      </c>
      <c r="I33" s="138">
        <v>0.2345187</v>
      </c>
      <c r="J33" s="138">
        <v>0.21360000000000001</v>
      </c>
      <c r="K33" s="138">
        <v>0.42720000000000002</v>
      </c>
      <c r="L33" s="57">
        <v>1</v>
      </c>
    </row>
    <row r="34" spans="1:12" x14ac:dyDescent="0.3">
      <c r="A34" s="136">
        <v>122</v>
      </c>
      <c r="B34" s="136">
        <v>4</v>
      </c>
      <c r="C34" s="26" t="s">
        <v>189</v>
      </c>
      <c r="D34" s="56" t="s">
        <v>190</v>
      </c>
      <c r="E34" s="137">
        <v>1255</v>
      </c>
      <c r="F34" s="137">
        <v>12.5</v>
      </c>
      <c r="G34" s="137">
        <v>17</v>
      </c>
      <c r="H34" s="26" t="s">
        <v>79</v>
      </c>
      <c r="I34" s="138">
        <v>0.4409303</v>
      </c>
      <c r="J34" s="138">
        <v>0.20080000000000001</v>
      </c>
      <c r="K34" s="138">
        <v>0.80320000000000003</v>
      </c>
      <c r="L34" s="57">
        <v>0</v>
      </c>
    </row>
    <row r="35" spans="1:12" x14ac:dyDescent="0.3">
      <c r="A35" s="136">
        <v>123</v>
      </c>
      <c r="B35" s="136">
        <v>2</v>
      </c>
      <c r="C35" s="26" t="s">
        <v>189</v>
      </c>
      <c r="D35" s="56" t="s">
        <v>190</v>
      </c>
      <c r="E35" s="137">
        <v>654</v>
      </c>
      <c r="F35" s="137">
        <v>12.5</v>
      </c>
      <c r="G35" s="137">
        <v>17</v>
      </c>
      <c r="H35" s="26" t="s">
        <v>79</v>
      </c>
      <c r="I35" s="138">
        <v>0.1148878</v>
      </c>
      <c r="J35" s="138">
        <v>0.10464</v>
      </c>
      <c r="K35" s="138">
        <v>0.20927999999999999</v>
      </c>
      <c r="L35" s="57">
        <v>1</v>
      </c>
    </row>
    <row r="36" spans="1:12" x14ac:dyDescent="0.3">
      <c r="A36" s="136">
        <v>124</v>
      </c>
      <c r="B36" s="136">
        <v>3</v>
      </c>
      <c r="C36" s="26" t="s">
        <v>222</v>
      </c>
      <c r="D36" s="56" t="s">
        <v>223</v>
      </c>
      <c r="E36" s="137">
        <v>3100</v>
      </c>
      <c r="F36" s="137">
        <v>50</v>
      </c>
      <c r="G36" s="137">
        <v>46.5</v>
      </c>
      <c r="H36" s="26" t="s">
        <v>79</v>
      </c>
      <c r="I36" s="138">
        <v>1.7102402000000001</v>
      </c>
      <c r="J36" s="138">
        <v>4.6189999999999998</v>
      </c>
      <c r="K36" s="138">
        <v>13.856999999999999</v>
      </c>
      <c r="L36" s="57">
        <v>0</v>
      </c>
    </row>
    <row r="37" spans="1:12" x14ac:dyDescent="0.3">
      <c r="A37" s="136">
        <v>125</v>
      </c>
      <c r="B37" s="136">
        <v>1</v>
      </c>
      <c r="C37" s="26" t="s">
        <v>222</v>
      </c>
      <c r="D37" s="56" t="s">
        <v>223</v>
      </c>
      <c r="E37" s="137">
        <v>2221.0000012</v>
      </c>
      <c r="F37" s="137">
        <v>50</v>
      </c>
      <c r="G37" s="137">
        <v>46.5</v>
      </c>
      <c r="H37" s="26" t="s">
        <v>79</v>
      </c>
      <c r="I37" s="138">
        <v>0.40843479999999999</v>
      </c>
      <c r="J37" s="138">
        <v>3.3092899999999998</v>
      </c>
      <c r="K37" s="138">
        <v>3.3092899999999998</v>
      </c>
      <c r="L37" s="57">
        <v>1</v>
      </c>
    </row>
    <row r="38" spans="1:12" x14ac:dyDescent="0.3">
      <c r="A38" s="136">
        <v>126</v>
      </c>
      <c r="B38" s="136">
        <v>1</v>
      </c>
      <c r="C38" s="26" t="s">
        <v>222</v>
      </c>
      <c r="D38" s="56" t="s">
        <v>223</v>
      </c>
      <c r="E38" s="137">
        <v>2221.0000012</v>
      </c>
      <c r="F38" s="137">
        <v>50</v>
      </c>
      <c r="G38" s="137">
        <v>46.5</v>
      </c>
      <c r="H38" s="26" t="s">
        <v>79</v>
      </c>
      <c r="I38" s="138">
        <v>0.40843479999999999</v>
      </c>
      <c r="J38" s="138">
        <v>3.3092899999999998</v>
      </c>
      <c r="K38" s="138">
        <v>3.3092899999999998</v>
      </c>
      <c r="L38" s="57">
        <v>0</v>
      </c>
    </row>
    <row r="39" spans="1:12" x14ac:dyDescent="0.3">
      <c r="A39" s="136">
        <v>127</v>
      </c>
      <c r="B39" s="136">
        <v>1</v>
      </c>
      <c r="C39" s="26" t="s">
        <v>222</v>
      </c>
      <c r="D39" s="56" t="s">
        <v>223</v>
      </c>
      <c r="E39" s="137">
        <v>2142.4999988</v>
      </c>
      <c r="F39" s="137">
        <v>50</v>
      </c>
      <c r="G39" s="137">
        <v>46.5</v>
      </c>
      <c r="H39" s="26" t="s">
        <v>79</v>
      </c>
      <c r="I39" s="138">
        <v>0.39399889999999999</v>
      </c>
      <c r="J39" s="138">
        <v>3.1923249999999999</v>
      </c>
      <c r="K39" s="138">
        <v>3.1923249999999999</v>
      </c>
      <c r="L39" s="57">
        <v>1</v>
      </c>
    </row>
    <row r="40" spans="1:12" x14ac:dyDescent="0.3">
      <c r="A40" s="136">
        <v>128</v>
      </c>
      <c r="B40" s="136">
        <v>1</v>
      </c>
      <c r="C40" s="26" t="s">
        <v>222</v>
      </c>
      <c r="D40" s="56" t="s">
        <v>223</v>
      </c>
      <c r="E40" s="137">
        <v>2092.4999988</v>
      </c>
      <c r="F40" s="137">
        <v>50</v>
      </c>
      <c r="G40" s="137">
        <v>46.5</v>
      </c>
      <c r="H40" s="26" t="s">
        <v>79</v>
      </c>
      <c r="I40" s="138">
        <v>0.38480409999999998</v>
      </c>
      <c r="J40" s="138">
        <v>3.1178249999999998</v>
      </c>
      <c r="K40" s="138">
        <v>3.1178249999999998</v>
      </c>
      <c r="L40" s="57">
        <v>0</v>
      </c>
    </row>
    <row r="41" spans="1:12" x14ac:dyDescent="0.3">
      <c r="A41" s="136">
        <v>129</v>
      </c>
      <c r="B41" s="136">
        <v>1</v>
      </c>
      <c r="C41" s="26" t="s">
        <v>222</v>
      </c>
      <c r="D41" s="56" t="s">
        <v>223</v>
      </c>
      <c r="E41" s="137">
        <v>1501.4997983999999</v>
      </c>
      <c r="F41" s="137">
        <v>50</v>
      </c>
      <c r="G41" s="137">
        <v>46.5</v>
      </c>
      <c r="H41" s="26" t="s">
        <v>79</v>
      </c>
      <c r="I41" s="138">
        <v>0.27612100000000001</v>
      </c>
      <c r="J41" s="138">
        <v>2.2372347000000001</v>
      </c>
      <c r="K41" s="138">
        <v>2.2372347000000001</v>
      </c>
      <c r="L41" s="57">
        <v>1</v>
      </c>
    </row>
    <row r="42" spans="1:12" x14ac:dyDescent="0.3">
      <c r="A42" s="136">
        <v>130</v>
      </c>
      <c r="B42" s="136">
        <v>1</v>
      </c>
      <c r="C42" s="26" t="s">
        <v>222</v>
      </c>
      <c r="D42" s="56" t="s">
        <v>223</v>
      </c>
      <c r="E42" s="137">
        <v>1010</v>
      </c>
      <c r="F42" s="137">
        <v>50</v>
      </c>
      <c r="G42" s="137">
        <v>46.5</v>
      </c>
      <c r="H42" s="26" t="s">
        <v>79</v>
      </c>
      <c r="I42" s="138">
        <v>0.18573580000000001</v>
      </c>
      <c r="J42" s="138">
        <v>1.5048999999999999</v>
      </c>
      <c r="K42" s="138">
        <v>1.5048999999999999</v>
      </c>
      <c r="L42" s="57">
        <v>0</v>
      </c>
    </row>
    <row r="43" spans="1:12" x14ac:dyDescent="0.3">
      <c r="A43" s="136">
        <v>131</v>
      </c>
      <c r="B43" s="136">
        <v>1</v>
      </c>
      <c r="C43" s="26" t="s">
        <v>222</v>
      </c>
      <c r="D43" s="56" t="s">
        <v>223</v>
      </c>
      <c r="E43" s="137">
        <v>1010.0004652</v>
      </c>
      <c r="F43" s="137">
        <v>50</v>
      </c>
      <c r="G43" s="137">
        <v>46.5</v>
      </c>
      <c r="H43" s="26" t="s">
        <v>79</v>
      </c>
      <c r="I43" s="138">
        <v>0.18573590000000001</v>
      </c>
      <c r="J43" s="138">
        <v>1.5049007000000001</v>
      </c>
      <c r="K43" s="138">
        <v>1.5049007000000001</v>
      </c>
      <c r="L43" s="57">
        <v>1</v>
      </c>
    </row>
    <row r="44" spans="1:12" x14ac:dyDescent="0.3">
      <c r="A44" s="136">
        <v>132</v>
      </c>
      <c r="B44" s="136">
        <v>1</v>
      </c>
      <c r="C44" s="26" t="s">
        <v>222</v>
      </c>
      <c r="D44" s="56" t="s">
        <v>223</v>
      </c>
      <c r="E44" s="137">
        <v>352.50020160000003</v>
      </c>
      <c r="F44" s="137">
        <v>50</v>
      </c>
      <c r="G44" s="137">
        <v>46.5</v>
      </c>
      <c r="H44" s="26" t="s">
        <v>79</v>
      </c>
      <c r="I44" s="138">
        <v>6.4823699999999998E-2</v>
      </c>
      <c r="J44" s="138">
        <v>0.52522530000000001</v>
      </c>
      <c r="K44" s="138">
        <v>0.52522530000000001</v>
      </c>
      <c r="L44" s="57">
        <v>0</v>
      </c>
    </row>
    <row r="45" spans="1:12" x14ac:dyDescent="0.3">
      <c r="A45" s="136">
        <v>133</v>
      </c>
      <c r="B45" s="136">
        <v>1</v>
      </c>
      <c r="C45" s="26" t="s">
        <v>222</v>
      </c>
      <c r="D45" s="56" t="s">
        <v>223</v>
      </c>
      <c r="E45" s="137">
        <v>245.02500000000001</v>
      </c>
      <c r="F45" s="137">
        <v>50</v>
      </c>
      <c r="G45" s="137">
        <v>46.5</v>
      </c>
      <c r="H45" s="26" t="s">
        <v>79</v>
      </c>
      <c r="I45" s="138">
        <v>4.5059299999999997E-2</v>
      </c>
      <c r="J45" s="138">
        <v>0.3650872</v>
      </c>
      <c r="K45" s="138">
        <v>0.3650872</v>
      </c>
      <c r="L45" s="57">
        <v>1</v>
      </c>
    </row>
    <row r="46" spans="1:12" x14ac:dyDescent="0.3">
      <c r="A46" s="136">
        <v>134</v>
      </c>
      <c r="B46" s="136">
        <v>1</v>
      </c>
      <c r="C46" s="26" t="s">
        <v>222</v>
      </c>
      <c r="D46" s="56" t="s">
        <v>223</v>
      </c>
      <c r="E46" s="137">
        <v>245.02500000000001</v>
      </c>
      <c r="F46" s="137">
        <v>50</v>
      </c>
      <c r="G46" s="137">
        <v>46.5</v>
      </c>
      <c r="H46" s="26" t="s">
        <v>79</v>
      </c>
      <c r="I46" s="138">
        <v>4.5059299999999997E-2</v>
      </c>
      <c r="J46" s="138">
        <v>0.3650872</v>
      </c>
      <c r="K46" s="138">
        <v>0.3650872</v>
      </c>
      <c r="L46" s="57">
        <v>0</v>
      </c>
    </row>
    <row r="47" spans="1:12" x14ac:dyDescent="0.3">
      <c r="A47" s="136">
        <v>135</v>
      </c>
      <c r="B47" s="136">
        <v>1</v>
      </c>
      <c r="C47" s="26" t="s">
        <v>222</v>
      </c>
      <c r="D47" s="56" t="s">
        <v>223</v>
      </c>
      <c r="E47" s="137">
        <v>245</v>
      </c>
      <c r="F47" s="137">
        <v>50</v>
      </c>
      <c r="G47" s="137">
        <v>46.5</v>
      </c>
      <c r="H47" s="26" t="s">
        <v>79</v>
      </c>
      <c r="I47" s="138">
        <v>4.5054700000000003E-2</v>
      </c>
      <c r="J47" s="138">
        <v>0.36504999999999999</v>
      </c>
      <c r="K47" s="138">
        <v>0.36504999999999999</v>
      </c>
      <c r="L47" s="57">
        <v>1</v>
      </c>
    </row>
    <row r="48" spans="1:12" x14ac:dyDescent="0.3">
      <c r="A48" s="136">
        <v>136</v>
      </c>
      <c r="B48" s="136">
        <v>1</v>
      </c>
      <c r="C48" s="26" t="s">
        <v>222</v>
      </c>
      <c r="D48" s="56" t="s">
        <v>223</v>
      </c>
      <c r="E48" s="137">
        <v>244.97499999999999</v>
      </c>
      <c r="F48" s="137">
        <v>50</v>
      </c>
      <c r="G48" s="137">
        <v>46.5</v>
      </c>
      <c r="H48" s="26" t="s">
        <v>79</v>
      </c>
      <c r="I48" s="138">
        <v>4.5050100000000003E-2</v>
      </c>
      <c r="J48" s="138">
        <v>0.36501270000000002</v>
      </c>
      <c r="K48" s="138">
        <v>0.36501270000000002</v>
      </c>
      <c r="L48" s="57">
        <v>0</v>
      </c>
    </row>
    <row r="49" spans="1:12" x14ac:dyDescent="0.3">
      <c r="A49" s="136">
        <v>137</v>
      </c>
      <c r="B49" s="136">
        <v>4</v>
      </c>
      <c r="C49" s="26" t="s">
        <v>191</v>
      </c>
      <c r="D49" s="56" t="s">
        <v>192</v>
      </c>
      <c r="E49" s="137">
        <v>1400</v>
      </c>
      <c r="F49" s="137">
        <v>60</v>
      </c>
      <c r="G49" s="137">
        <v>37</v>
      </c>
      <c r="H49" s="26" t="s">
        <v>79</v>
      </c>
      <c r="I49" s="138">
        <v>1.3247393999999999</v>
      </c>
      <c r="J49" s="138">
        <v>1.694</v>
      </c>
      <c r="K49" s="138">
        <v>6.7759999999999998</v>
      </c>
      <c r="L49" s="57">
        <v>1</v>
      </c>
    </row>
    <row r="50" spans="1:12" x14ac:dyDescent="0.3">
      <c r="A50" s="136">
        <v>138</v>
      </c>
      <c r="B50" s="136">
        <v>2</v>
      </c>
      <c r="C50" s="26" t="s">
        <v>191</v>
      </c>
      <c r="D50" s="56" t="s">
        <v>192</v>
      </c>
      <c r="E50" s="137">
        <v>1376</v>
      </c>
      <c r="F50" s="137">
        <v>60</v>
      </c>
      <c r="G50" s="137">
        <v>37</v>
      </c>
      <c r="H50" s="26" t="s">
        <v>79</v>
      </c>
      <c r="I50" s="138">
        <v>0.6510148</v>
      </c>
      <c r="J50" s="138">
        <v>1.66496</v>
      </c>
      <c r="K50" s="138">
        <v>3.32992</v>
      </c>
      <c r="L50" s="57">
        <v>0</v>
      </c>
    </row>
    <row r="51" spans="1:12" x14ac:dyDescent="0.3">
      <c r="A51" s="136">
        <v>139</v>
      </c>
      <c r="B51" s="136">
        <v>2</v>
      </c>
      <c r="C51" s="26" t="s">
        <v>191</v>
      </c>
      <c r="D51" s="56" t="s">
        <v>192</v>
      </c>
      <c r="E51" s="137">
        <v>1330</v>
      </c>
      <c r="F51" s="137">
        <v>60</v>
      </c>
      <c r="G51" s="137">
        <v>37</v>
      </c>
      <c r="H51" s="26" t="s">
        <v>79</v>
      </c>
      <c r="I51" s="138">
        <v>0.62925120000000001</v>
      </c>
      <c r="J51" s="138">
        <v>1.6093</v>
      </c>
      <c r="K51" s="138">
        <v>3.2185999999999999</v>
      </c>
      <c r="L51" s="57">
        <v>1</v>
      </c>
    </row>
    <row r="52" spans="1:12" x14ac:dyDescent="0.3">
      <c r="A52" s="136">
        <v>140</v>
      </c>
      <c r="B52" s="136">
        <v>2</v>
      </c>
      <c r="C52" s="26" t="s">
        <v>191</v>
      </c>
      <c r="D52" s="56" t="s">
        <v>192</v>
      </c>
      <c r="E52" s="137">
        <v>1330</v>
      </c>
      <c r="F52" s="137">
        <v>60</v>
      </c>
      <c r="G52" s="137">
        <v>37</v>
      </c>
      <c r="H52" s="26" t="s">
        <v>79</v>
      </c>
      <c r="I52" s="138">
        <v>0.62925120000000001</v>
      </c>
      <c r="J52" s="138">
        <v>1.6093</v>
      </c>
      <c r="K52" s="138">
        <v>3.2185999999999999</v>
      </c>
      <c r="L52" s="57">
        <v>0</v>
      </c>
    </row>
    <row r="53" spans="1:12" x14ac:dyDescent="0.3">
      <c r="A53" s="136">
        <v>141</v>
      </c>
      <c r="B53" s="136">
        <v>1</v>
      </c>
      <c r="C53" s="26" t="s">
        <v>191</v>
      </c>
      <c r="D53" s="56" t="s">
        <v>192</v>
      </c>
      <c r="E53" s="137">
        <v>728.99999839999998</v>
      </c>
      <c r="F53" s="137">
        <v>60</v>
      </c>
      <c r="G53" s="137">
        <v>37</v>
      </c>
      <c r="H53" s="26" t="s">
        <v>79</v>
      </c>
      <c r="I53" s="138">
        <v>0.17245269999999999</v>
      </c>
      <c r="J53" s="138">
        <v>0.88209000000000004</v>
      </c>
      <c r="K53" s="138">
        <v>0.88209000000000004</v>
      </c>
      <c r="L53" s="57">
        <v>1</v>
      </c>
    </row>
    <row r="54" spans="1:12" x14ac:dyDescent="0.3">
      <c r="A54" s="136">
        <v>142</v>
      </c>
      <c r="B54" s="136">
        <v>1</v>
      </c>
      <c r="C54" s="26" t="s">
        <v>191</v>
      </c>
      <c r="D54" s="56" t="s">
        <v>192</v>
      </c>
      <c r="E54" s="137">
        <v>729</v>
      </c>
      <c r="F54" s="137">
        <v>60</v>
      </c>
      <c r="G54" s="137">
        <v>37</v>
      </c>
      <c r="H54" s="26" t="s">
        <v>79</v>
      </c>
      <c r="I54" s="138">
        <v>0.17245269999999999</v>
      </c>
      <c r="J54" s="138">
        <v>0.88209000000000004</v>
      </c>
      <c r="K54" s="138">
        <v>0.88209000000000004</v>
      </c>
      <c r="L54" s="57">
        <v>0</v>
      </c>
    </row>
    <row r="55" spans="1:12" x14ac:dyDescent="0.3">
      <c r="A55" s="136">
        <v>143</v>
      </c>
      <c r="B55" s="136">
        <v>1</v>
      </c>
      <c r="C55" s="26" t="s">
        <v>197</v>
      </c>
      <c r="D55" s="56" t="s">
        <v>176</v>
      </c>
      <c r="E55" s="137">
        <v>50</v>
      </c>
      <c r="F55" s="137">
        <v>50</v>
      </c>
      <c r="G55" s="137">
        <v>150</v>
      </c>
      <c r="H55" s="26" t="s">
        <v>79</v>
      </c>
      <c r="I55" s="138">
        <v>2.205E-2</v>
      </c>
      <c r="J55" s="138">
        <v>0.13150000000000001</v>
      </c>
      <c r="K55" s="138">
        <v>0.13150000000000001</v>
      </c>
      <c r="L55" s="57">
        <v>1</v>
      </c>
    </row>
    <row r="56" spans="1:12" x14ac:dyDescent="0.3">
      <c r="A56" s="136">
        <v>144</v>
      </c>
      <c r="B56" s="136">
        <v>46</v>
      </c>
      <c r="C56" s="26" t="s">
        <v>211</v>
      </c>
      <c r="D56" s="56" t="s">
        <v>176</v>
      </c>
      <c r="E56" s="137">
        <v>100</v>
      </c>
      <c r="F56" s="137">
        <v>100</v>
      </c>
      <c r="G56" s="137">
        <v>200</v>
      </c>
      <c r="H56" s="26" t="s">
        <v>79</v>
      </c>
      <c r="I56" s="138">
        <v>2.7002000000000002</v>
      </c>
      <c r="J56" s="138">
        <v>0.79900000000000004</v>
      </c>
      <c r="K56" s="138">
        <v>36.753999999999998</v>
      </c>
      <c r="L56" s="57">
        <v>0</v>
      </c>
    </row>
    <row r="57" spans="1:12" x14ac:dyDescent="0.3">
      <c r="A57" s="136">
        <v>145</v>
      </c>
      <c r="B57" s="136">
        <v>12</v>
      </c>
      <c r="C57" s="26" t="s">
        <v>179</v>
      </c>
      <c r="D57" s="56" t="s">
        <v>176</v>
      </c>
      <c r="E57" s="137">
        <v>70</v>
      </c>
      <c r="F57" s="137">
        <v>60</v>
      </c>
      <c r="G57" s="137">
        <v>60</v>
      </c>
      <c r="H57" s="26" t="s">
        <v>79</v>
      </c>
      <c r="I57" s="138">
        <v>0.2016</v>
      </c>
      <c r="J57" s="138">
        <v>0.1792</v>
      </c>
      <c r="K57" s="138">
        <v>2.1503999999999999</v>
      </c>
      <c r="L57" s="57">
        <v>1</v>
      </c>
    </row>
    <row r="58" spans="1:12" x14ac:dyDescent="0.3">
      <c r="A58" s="136">
        <v>146</v>
      </c>
      <c r="B58" s="136">
        <v>1</v>
      </c>
      <c r="C58" s="26" t="s">
        <v>198</v>
      </c>
      <c r="D58" s="56" t="s">
        <v>176</v>
      </c>
      <c r="E58" s="137">
        <v>50</v>
      </c>
      <c r="F58" s="137">
        <v>50</v>
      </c>
      <c r="G58" s="137">
        <v>75</v>
      </c>
      <c r="H58" s="26" t="s">
        <v>79</v>
      </c>
      <c r="I58" s="138">
        <v>1.2200000000000001E-2</v>
      </c>
      <c r="J58" s="138">
        <v>8.2500000000000004E-2</v>
      </c>
      <c r="K58" s="138">
        <v>8.2500000000000004E-2</v>
      </c>
      <c r="L58" s="57">
        <v>0</v>
      </c>
    </row>
    <row r="59" spans="1:12" x14ac:dyDescent="0.3">
      <c r="A59" s="136">
        <v>147</v>
      </c>
      <c r="B59" s="136">
        <v>2</v>
      </c>
      <c r="C59" s="26" t="s">
        <v>198</v>
      </c>
      <c r="D59" s="56" t="s">
        <v>176</v>
      </c>
      <c r="E59" s="137">
        <v>50</v>
      </c>
      <c r="F59" s="137">
        <v>50</v>
      </c>
      <c r="G59" s="137">
        <v>75</v>
      </c>
      <c r="H59" s="26" t="s">
        <v>79</v>
      </c>
      <c r="I59" s="138">
        <v>2.4400000000000002E-2</v>
      </c>
      <c r="J59" s="138">
        <v>8.2500000000000004E-2</v>
      </c>
      <c r="K59" s="138">
        <v>0.16500000000000001</v>
      </c>
      <c r="L59" s="57">
        <v>1</v>
      </c>
    </row>
    <row r="60" spans="1:12" x14ac:dyDescent="0.3">
      <c r="A60" s="136">
        <v>148</v>
      </c>
      <c r="B60" s="136">
        <v>2</v>
      </c>
      <c r="C60" s="26" t="s">
        <v>199</v>
      </c>
      <c r="D60" s="56" t="s">
        <v>176</v>
      </c>
      <c r="E60" s="137">
        <v>50</v>
      </c>
      <c r="F60" s="137">
        <v>80</v>
      </c>
      <c r="G60" s="137">
        <v>80</v>
      </c>
      <c r="H60" s="26" t="s">
        <v>79</v>
      </c>
      <c r="I60" s="138">
        <v>3.1199999999999999E-2</v>
      </c>
      <c r="J60" s="138">
        <v>0.16750000000000001</v>
      </c>
      <c r="K60" s="138">
        <v>0.33500000000000002</v>
      </c>
      <c r="L60" s="57">
        <v>0</v>
      </c>
    </row>
    <row r="61" spans="1:12" x14ac:dyDescent="0.3">
      <c r="A61" s="136">
        <v>149</v>
      </c>
      <c r="B61" s="136">
        <v>2</v>
      </c>
      <c r="C61" s="26" t="s">
        <v>180</v>
      </c>
      <c r="D61" s="56" t="s">
        <v>181</v>
      </c>
      <c r="E61" s="137">
        <v>60</v>
      </c>
      <c r="F61" s="137">
        <v>60</v>
      </c>
      <c r="G61" s="137">
        <v>2</v>
      </c>
      <c r="H61" s="26" t="s">
        <v>79</v>
      </c>
      <c r="I61" s="138">
        <v>1.5281599999999999E-2</v>
      </c>
      <c r="J61" s="138">
        <v>1.90098E-2</v>
      </c>
      <c r="K61" s="138">
        <v>3.8019699999999997E-2</v>
      </c>
      <c r="L61" s="57">
        <v>1</v>
      </c>
    </row>
    <row r="62" spans="1:12" x14ac:dyDescent="0.3">
      <c r="A62" s="136">
        <v>150</v>
      </c>
      <c r="B62" s="136">
        <v>4</v>
      </c>
      <c r="C62" s="26" t="s">
        <v>224</v>
      </c>
      <c r="D62" s="56" t="s">
        <v>225</v>
      </c>
      <c r="E62" s="137">
        <v>50</v>
      </c>
      <c r="F62" s="137">
        <v>47</v>
      </c>
      <c r="G62" s="137">
        <v>2</v>
      </c>
      <c r="H62" s="26" t="s">
        <v>79</v>
      </c>
      <c r="I62" s="138">
        <v>1.6506900000000001E-2</v>
      </c>
      <c r="J62" s="138">
        <v>1.0130200000000001E-2</v>
      </c>
      <c r="K62" s="138">
        <v>4.0520899999999999E-2</v>
      </c>
      <c r="L62" s="57">
        <v>0</v>
      </c>
    </row>
    <row r="63" spans="1:12" x14ac:dyDescent="0.3">
      <c r="A63" s="136">
        <v>151</v>
      </c>
      <c r="B63" s="136">
        <v>23</v>
      </c>
      <c r="C63" s="26" t="s">
        <v>212</v>
      </c>
      <c r="D63" s="56" t="s">
        <v>213</v>
      </c>
      <c r="E63" s="137">
        <v>100</v>
      </c>
      <c r="F63" s="137">
        <v>25</v>
      </c>
      <c r="G63" s="137">
        <v>5</v>
      </c>
      <c r="H63" s="26" t="s">
        <v>79</v>
      </c>
      <c r="I63" s="138">
        <v>0.1422937</v>
      </c>
      <c r="J63" s="138">
        <v>2.8829500000000001E-2</v>
      </c>
      <c r="K63" s="138">
        <v>0.66307819999999995</v>
      </c>
      <c r="L63" s="57">
        <v>1</v>
      </c>
    </row>
    <row r="64" spans="1:12" x14ac:dyDescent="0.3">
      <c r="A64" s="136">
        <v>152</v>
      </c>
      <c r="B64" s="136">
        <v>13</v>
      </c>
      <c r="C64" s="26" t="s">
        <v>182</v>
      </c>
      <c r="D64" s="56" t="s">
        <v>176</v>
      </c>
      <c r="E64" s="137">
        <v>160</v>
      </c>
      <c r="F64" s="137">
        <v>100</v>
      </c>
      <c r="G64" s="137">
        <v>12</v>
      </c>
      <c r="H64" s="26" t="s">
        <v>79</v>
      </c>
      <c r="I64" s="138">
        <v>0.44518269999999999</v>
      </c>
      <c r="J64" s="138">
        <v>0.42614170000000001</v>
      </c>
      <c r="K64" s="138">
        <v>5.5398421999999998</v>
      </c>
      <c r="L64" s="57">
        <v>0</v>
      </c>
    </row>
    <row r="65" spans="1:12" x14ac:dyDescent="0.3">
      <c r="A65" s="136">
        <v>153</v>
      </c>
      <c r="B65" s="136">
        <v>1</v>
      </c>
      <c r="C65" s="26" t="s">
        <v>217</v>
      </c>
      <c r="D65" s="56" t="s">
        <v>181</v>
      </c>
      <c r="E65" s="137">
        <v>60</v>
      </c>
      <c r="F65" s="137">
        <v>60</v>
      </c>
      <c r="G65" s="137">
        <v>2</v>
      </c>
      <c r="H65" s="26" t="s">
        <v>79</v>
      </c>
      <c r="I65" s="138">
        <v>7.6407999999999997E-3</v>
      </c>
      <c r="J65" s="138">
        <v>1.90098E-2</v>
      </c>
      <c r="K65" s="138">
        <v>1.90098E-2</v>
      </c>
      <c r="L65" s="57">
        <v>1</v>
      </c>
    </row>
    <row r="66" spans="1:12" x14ac:dyDescent="0.3">
      <c r="A66" s="136">
        <v>154</v>
      </c>
      <c r="B66" s="136">
        <v>1</v>
      </c>
      <c r="C66" s="26" t="s">
        <v>200</v>
      </c>
      <c r="D66" s="56" t="s">
        <v>176</v>
      </c>
      <c r="E66" s="137">
        <v>1179.1217783</v>
      </c>
      <c r="F66" s="137">
        <v>44.330126499999999</v>
      </c>
      <c r="G66" s="137">
        <v>10.0063365</v>
      </c>
      <c r="H66" s="26" t="s">
        <v>79</v>
      </c>
      <c r="I66" s="138">
        <v>4.7440000000000003E-2</v>
      </c>
      <c r="J66" s="138">
        <v>0.26091999999999999</v>
      </c>
      <c r="K66" s="138">
        <v>0.26091999999999999</v>
      </c>
      <c r="L66" s="57">
        <v>0</v>
      </c>
    </row>
    <row r="67" spans="1:12" x14ac:dyDescent="0.3">
      <c r="A67" s="136">
        <v>155</v>
      </c>
      <c r="B67" s="136">
        <v>3</v>
      </c>
      <c r="C67" s="26" t="s">
        <v>183</v>
      </c>
      <c r="D67" s="56" t="s">
        <v>176</v>
      </c>
      <c r="E67" s="137">
        <v>200</v>
      </c>
      <c r="F67" s="137">
        <v>200</v>
      </c>
      <c r="G67" s="137">
        <v>15</v>
      </c>
      <c r="H67" s="26" t="s">
        <v>79</v>
      </c>
      <c r="I67" s="138">
        <v>0.25800000000000001</v>
      </c>
      <c r="J67" s="138">
        <v>4.72</v>
      </c>
      <c r="K67" s="138">
        <v>14.16</v>
      </c>
      <c r="L67" s="57">
        <v>1</v>
      </c>
    </row>
    <row r="68" spans="1:12" x14ac:dyDescent="0.3">
      <c r="A68" s="136">
        <v>156</v>
      </c>
      <c r="B68" s="136">
        <v>3</v>
      </c>
      <c r="C68" s="26" t="s">
        <v>183</v>
      </c>
      <c r="D68" s="56" t="s">
        <v>176</v>
      </c>
      <c r="E68" s="137">
        <v>200.00000009999999</v>
      </c>
      <c r="F68" s="137">
        <v>200</v>
      </c>
      <c r="G68" s="137">
        <v>15</v>
      </c>
      <c r="H68" s="26" t="s">
        <v>79</v>
      </c>
      <c r="I68" s="138">
        <v>0.25800000000000001</v>
      </c>
      <c r="J68" s="138">
        <v>4.72</v>
      </c>
      <c r="K68" s="138">
        <v>14.16</v>
      </c>
      <c r="L68" s="57">
        <v>0</v>
      </c>
    </row>
    <row r="69" spans="1:12" x14ac:dyDescent="0.3">
      <c r="A69" s="136">
        <v>157</v>
      </c>
      <c r="B69" s="136">
        <v>1</v>
      </c>
      <c r="C69" s="26" t="s">
        <v>183</v>
      </c>
      <c r="D69" s="56" t="s">
        <v>176</v>
      </c>
      <c r="E69" s="137">
        <v>200.00000009999999</v>
      </c>
      <c r="F69" s="137">
        <v>200</v>
      </c>
      <c r="G69" s="137">
        <v>15</v>
      </c>
      <c r="H69" s="26" t="s">
        <v>79</v>
      </c>
      <c r="I69" s="138">
        <v>8.5999999999999993E-2</v>
      </c>
      <c r="J69" s="138">
        <v>4.72</v>
      </c>
      <c r="K69" s="138">
        <v>4.72</v>
      </c>
      <c r="L69" s="57">
        <v>1</v>
      </c>
    </row>
    <row r="70" spans="1:12" x14ac:dyDescent="0.3">
      <c r="A70" s="136">
        <v>158</v>
      </c>
      <c r="B70" s="136">
        <v>2</v>
      </c>
      <c r="C70" s="26" t="s">
        <v>201</v>
      </c>
      <c r="D70" s="56" t="s">
        <v>176</v>
      </c>
      <c r="E70" s="137">
        <v>729.00014499999997</v>
      </c>
      <c r="F70" s="137">
        <v>60</v>
      </c>
      <c r="G70" s="137">
        <v>12</v>
      </c>
      <c r="H70" s="26" t="s">
        <v>79</v>
      </c>
      <c r="I70" s="138">
        <v>0.209952</v>
      </c>
      <c r="J70" s="138">
        <v>1.4434203000000001</v>
      </c>
      <c r="K70" s="138">
        <v>2.8868406000000002</v>
      </c>
      <c r="L70" s="57">
        <v>0</v>
      </c>
    </row>
    <row r="71" spans="1:12" ht="15.6" x14ac:dyDescent="0.3">
      <c r="A71" s="65" t="s">
        <v>176</v>
      </c>
      <c r="B71" s="165">
        <f>SUBTOTAL(9,B12:B70)</f>
        <v>229</v>
      </c>
      <c r="C71" s="65" t="s">
        <v>176</v>
      </c>
      <c r="D71" s="65" t="s">
        <v>176</v>
      </c>
      <c r="E71" s="163" t="s">
        <v>176</v>
      </c>
      <c r="F71" s="163" t="s">
        <v>176</v>
      </c>
      <c r="G71" s="163" t="s">
        <v>176</v>
      </c>
      <c r="H71" s="65" t="s">
        <v>176</v>
      </c>
      <c r="I71" s="166">
        <f>SUBTOTAL(9,I12:I70)</f>
        <v>22.182689399999994</v>
      </c>
      <c r="J71" s="65" t="s">
        <v>176</v>
      </c>
      <c r="K71" s="166">
        <f>SUBTOTAL(9,K12:K70)</f>
        <v>221.48657130000001</v>
      </c>
      <c r="L71" s="65" t="s">
        <v>176</v>
      </c>
    </row>
  </sheetData>
  <mergeCells count="5">
    <mergeCell ref="A1:K4"/>
    <mergeCell ref="A5:K5"/>
    <mergeCell ref="A6:K6"/>
    <mergeCell ref="A7:K7"/>
    <mergeCell ref="A11:D11"/>
  </mergeCells>
  <conditionalFormatting sqref="A1 L1:AA2 E8:AA8 A8:D10 H9 L9:AA9 E10:AA10 A11 H11:AA12 A12:C1048576 D13:AA1048576">
    <cfRule type="expression" dxfId="63" priority="27">
      <formula>$L1=1</formula>
    </cfRule>
  </conditionalFormatting>
  <conditionalFormatting sqref="A5:A6">
    <cfRule type="expression" dxfId="62" priority="16">
      <formula>$R7=1</formula>
    </cfRule>
  </conditionalFormatting>
  <conditionalFormatting sqref="A7">
    <cfRule type="expression" dxfId="61" priority="15">
      <formula>$R5=1</formula>
    </cfRule>
  </conditionalFormatting>
  <conditionalFormatting sqref="D12">
    <cfRule type="expression" dxfId="60" priority="18">
      <formula>$L12=1</formula>
    </cfRule>
  </conditionalFormatting>
  <conditionalFormatting sqref="E9:G9">
    <cfRule type="expression" dxfId="59" priority="3">
      <formula>$P9=1</formula>
    </cfRule>
  </conditionalFormatting>
  <conditionalFormatting sqref="E12:G12">
    <cfRule type="expression" dxfId="58" priority="1">
      <formula>$O12=1</formula>
    </cfRule>
  </conditionalFormatting>
  <conditionalFormatting sqref="I9:K9">
    <cfRule type="expression" dxfId="57" priority="20">
      <formula>$P9=1</formula>
    </cfRule>
  </conditionalFormatting>
  <conditionalFormatting sqref="L7">
    <cfRule type="expression" dxfId="56" priority="19">
      <formula>$P7=1</formula>
    </cfRule>
  </conditionalFormatting>
  <conditionalFormatting sqref="M3:AA7">
    <cfRule type="expression" dxfId="55" priority="9">
      <formula>$L3=1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38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6640625" customWidth="1"/>
    <col min="2" max="2" width="15" customWidth="1"/>
    <col min="3" max="4" width="32.6640625" customWidth="1"/>
    <col min="5" max="5" width="22.5546875" customWidth="1"/>
    <col min="6" max="6" width="21.5546875" customWidth="1"/>
    <col min="7" max="7" width="19.33203125" customWidth="1"/>
    <col min="8" max="8" width="20.33203125" hidden="1" customWidth="1"/>
    <col min="9" max="9" width="11.44140625" customWidth="1"/>
  </cols>
  <sheetData>
    <row r="1" spans="1:8" ht="39.9" customHeight="1" x14ac:dyDescent="0.3">
      <c r="A1" s="223" t="s">
        <v>315</v>
      </c>
      <c r="B1" s="229"/>
      <c r="C1" s="229"/>
      <c r="D1" s="229"/>
      <c r="E1" s="229"/>
      <c r="F1" s="229"/>
      <c r="G1" s="229"/>
    </row>
    <row r="2" spans="1:8" x14ac:dyDescent="0.3">
      <c r="A2" s="229"/>
      <c r="B2" s="229"/>
      <c r="C2" s="229"/>
      <c r="D2" s="229"/>
      <c r="E2" s="229"/>
      <c r="F2" s="229"/>
      <c r="G2" s="229"/>
    </row>
    <row r="3" spans="1:8" s="52" customFormat="1" ht="15.6" customHeight="1" x14ac:dyDescent="0.3">
      <c r="A3" s="229"/>
      <c r="B3" s="229"/>
      <c r="C3" s="229"/>
      <c r="D3" s="229"/>
      <c r="E3" s="229"/>
      <c r="F3" s="229"/>
      <c r="G3" s="229"/>
    </row>
    <row r="4" spans="1:8" s="52" customFormat="1" ht="15.6" customHeight="1" x14ac:dyDescent="0.3">
      <c r="A4" s="229"/>
      <c r="B4" s="229"/>
      <c r="C4" s="229"/>
      <c r="D4" s="229"/>
      <c r="E4" s="229"/>
      <c r="F4" s="229"/>
      <c r="G4" s="229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</row>
    <row r="7" spans="1:8" s="52" customFormat="1" ht="15.6" customHeight="1" x14ac:dyDescent="0.3">
      <c r="A7" s="230"/>
      <c r="B7" s="230"/>
      <c r="C7" s="230"/>
      <c r="D7" s="230"/>
      <c r="E7" s="230"/>
      <c r="F7" s="230"/>
      <c r="G7" s="230"/>
    </row>
    <row r="8" spans="1:8" x14ac:dyDescent="0.3">
      <c r="A8" s="17"/>
      <c r="B8" s="12"/>
      <c r="C8" s="13"/>
      <c r="D8" s="15"/>
      <c r="E8" s="14"/>
      <c r="F8" s="16"/>
      <c r="G8" s="17"/>
    </row>
    <row r="9" spans="1:8" x14ac:dyDescent="0.3">
      <c r="A9" s="30" t="s">
        <v>161</v>
      </c>
      <c r="B9" s="30" t="s">
        <v>162</v>
      </c>
      <c r="C9" s="109" t="s">
        <v>163</v>
      </c>
      <c r="D9" s="30" t="s">
        <v>164</v>
      </c>
      <c r="E9" s="109" t="s">
        <v>168</v>
      </c>
      <c r="F9" s="64" t="s">
        <v>233</v>
      </c>
      <c r="G9" s="64" t="s">
        <v>234</v>
      </c>
    </row>
    <row r="10" spans="1:8" s="57" customFormat="1" x14ac:dyDescent="0.3">
      <c r="A10" s="136">
        <v>10000</v>
      </c>
      <c r="B10" s="136">
        <v>74</v>
      </c>
      <c r="C10" s="86" t="s">
        <v>316</v>
      </c>
      <c r="D10" s="56" t="s">
        <v>317</v>
      </c>
      <c r="E10" s="86" t="s">
        <v>176</v>
      </c>
      <c r="F10" s="138">
        <v>0</v>
      </c>
      <c r="G10" s="138">
        <v>0</v>
      </c>
      <c r="H10" s="57">
        <v>0</v>
      </c>
    </row>
    <row r="11" spans="1:8" x14ac:dyDescent="0.3">
      <c r="A11" s="136">
        <v>10001</v>
      </c>
      <c r="B11" s="136">
        <v>46</v>
      </c>
      <c r="C11" s="86" t="s">
        <v>318</v>
      </c>
      <c r="D11" s="56" t="s">
        <v>176</v>
      </c>
      <c r="E11" s="86" t="s">
        <v>319</v>
      </c>
      <c r="F11" s="138">
        <v>2.01E-2</v>
      </c>
      <c r="G11" s="138">
        <v>0.92459999999999998</v>
      </c>
      <c r="H11" s="57">
        <v>1</v>
      </c>
    </row>
    <row r="12" spans="1:8" x14ac:dyDescent="0.3">
      <c r="A12" s="136">
        <v>10002</v>
      </c>
      <c r="B12" s="136">
        <v>74</v>
      </c>
      <c r="C12" s="86" t="s">
        <v>320</v>
      </c>
      <c r="D12" s="56" t="s">
        <v>176</v>
      </c>
      <c r="E12" s="86" t="s">
        <v>319</v>
      </c>
      <c r="F12" s="138">
        <v>2.8299999999999999E-2</v>
      </c>
      <c r="G12" s="138">
        <v>2.0941999999999998</v>
      </c>
      <c r="H12" s="57">
        <v>0</v>
      </c>
    </row>
    <row r="13" spans="1:8" x14ac:dyDescent="0.3">
      <c r="A13" s="136">
        <v>10003</v>
      </c>
      <c r="B13" s="136">
        <v>74</v>
      </c>
      <c r="C13" s="86" t="s">
        <v>321</v>
      </c>
      <c r="D13" s="56" t="s">
        <v>176</v>
      </c>
      <c r="E13" s="86" t="s">
        <v>319</v>
      </c>
      <c r="F13" s="138">
        <v>0.124267</v>
      </c>
      <c r="G13" s="138">
        <v>9.1957579999999997</v>
      </c>
      <c r="H13" s="57">
        <v>1</v>
      </c>
    </row>
    <row r="14" spans="1:8" x14ac:dyDescent="0.3">
      <c r="A14" s="136">
        <v>10004</v>
      </c>
      <c r="B14" s="136">
        <v>48</v>
      </c>
      <c r="C14" s="86" t="s">
        <v>322</v>
      </c>
      <c r="D14" s="56" t="s">
        <v>176</v>
      </c>
      <c r="E14" s="86" t="s">
        <v>319</v>
      </c>
      <c r="F14" s="138">
        <v>1.2200000000000001E-2</v>
      </c>
      <c r="G14" s="138">
        <v>0.58560000000000001</v>
      </c>
      <c r="H14" s="57">
        <v>0</v>
      </c>
    </row>
    <row r="15" spans="1:8" x14ac:dyDescent="0.3">
      <c r="A15" s="136">
        <v>10005</v>
      </c>
      <c r="B15" s="136">
        <v>74</v>
      </c>
      <c r="C15" s="86" t="s">
        <v>323</v>
      </c>
      <c r="D15" s="56" t="s">
        <v>176</v>
      </c>
      <c r="E15" s="86" t="s">
        <v>319</v>
      </c>
      <c r="F15" s="138">
        <v>2.2200000000000001E-2</v>
      </c>
      <c r="G15" s="138">
        <v>1.6428</v>
      </c>
      <c r="H15" s="57">
        <v>1</v>
      </c>
    </row>
    <row r="16" spans="1:8" x14ac:dyDescent="0.3">
      <c r="A16" s="136">
        <v>10006</v>
      </c>
      <c r="B16" s="136">
        <v>28</v>
      </c>
      <c r="C16" s="86" t="s">
        <v>324</v>
      </c>
      <c r="D16" s="56" t="s">
        <v>176</v>
      </c>
      <c r="E16" s="86" t="s">
        <v>319</v>
      </c>
      <c r="F16" s="138">
        <v>6.2300000000000003E-3</v>
      </c>
      <c r="G16" s="138">
        <v>0.17444000000000001</v>
      </c>
      <c r="H16" s="57">
        <v>0</v>
      </c>
    </row>
    <row r="17" spans="1:8" x14ac:dyDescent="0.3">
      <c r="A17" s="136">
        <v>10007</v>
      </c>
      <c r="B17" s="136">
        <v>46</v>
      </c>
      <c r="C17" s="86" t="s">
        <v>325</v>
      </c>
      <c r="D17" s="56" t="s">
        <v>176</v>
      </c>
      <c r="E17" s="86" t="s">
        <v>319</v>
      </c>
      <c r="F17" s="138">
        <v>3.5699999999999998E-3</v>
      </c>
      <c r="G17" s="138">
        <v>0.16422</v>
      </c>
      <c r="H17" s="57">
        <v>1</v>
      </c>
    </row>
    <row r="18" spans="1:8" x14ac:dyDescent="0.3">
      <c r="A18" s="136">
        <v>10008</v>
      </c>
      <c r="B18" s="136">
        <v>78</v>
      </c>
      <c r="C18" s="86" t="s">
        <v>326</v>
      </c>
      <c r="D18" s="56" t="s">
        <v>176</v>
      </c>
      <c r="E18" s="86" t="s">
        <v>319</v>
      </c>
      <c r="F18" s="138">
        <v>1.83E-3</v>
      </c>
      <c r="G18" s="138">
        <v>0.14274000000000001</v>
      </c>
      <c r="H18" s="57">
        <v>0</v>
      </c>
    </row>
    <row r="19" spans="1:8" x14ac:dyDescent="0.3">
      <c r="A19" s="136">
        <v>10009</v>
      </c>
      <c r="B19" s="136">
        <v>10</v>
      </c>
      <c r="C19" s="86" t="s">
        <v>327</v>
      </c>
      <c r="D19" s="56" t="s">
        <v>328</v>
      </c>
      <c r="E19" s="86" t="s">
        <v>319</v>
      </c>
      <c r="F19" s="138">
        <v>8.9444999999999993E-3</v>
      </c>
      <c r="G19" s="138">
        <v>8.9444899999999994E-2</v>
      </c>
      <c r="H19" s="57">
        <v>1</v>
      </c>
    </row>
    <row r="20" spans="1:8" x14ac:dyDescent="0.3">
      <c r="A20" s="136">
        <v>10010</v>
      </c>
      <c r="B20" s="136">
        <v>23</v>
      </c>
      <c r="C20" s="86" t="s">
        <v>329</v>
      </c>
      <c r="D20" s="56" t="s">
        <v>176</v>
      </c>
      <c r="E20" s="86" t="s">
        <v>319</v>
      </c>
      <c r="F20" s="138">
        <v>3.2100000000000002E-3</v>
      </c>
      <c r="G20" s="138">
        <v>7.3830000000000007E-2</v>
      </c>
      <c r="H20" s="57">
        <v>0</v>
      </c>
    </row>
    <row r="21" spans="1:8" x14ac:dyDescent="0.3">
      <c r="A21" s="136">
        <v>10011</v>
      </c>
      <c r="B21" s="136">
        <v>50</v>
      </c>
      <c r="C21" s="86" t="s">
        <v>330</v>
      </c>
      <c r="D21" s="56" t="s">
        <v>176</v>
      </c>
      <c r="E21" s="86" t="s">
        <v>319</v>
      </c>
      <c r="F21" s="138">
        <v>7.6000000000000004E-4</v>
      </c>
      <c r="G21" s="138">
        <v>3.7999999999999999E-2</v>
      </c>
      <c r="H21" s="57">
        <v>1</v>
      </c>
    </row>
    <row r="22" spans="1:8" x14ac:dyDescent="0.3">
      <c r="A22" s="136">
        <v>10012</v>
      </c>
      <c r="B22" s="136">
        <v>24</v>
      </c>
      <c r="C22" s="86" t="s">
        <v>331</v>
      </c>
      <c r="D22" s="56" t="s">
        <v>176</v>
      </c>
      <c r="E22" s="86" t="s">
        <v>319</v>
      </c>
      <c r="F22" s="138">
        <v>1.1100000000000001E-3</v>
      </c>
      <c r="G22" s="138">
        <v>2.664E-2</v>
      </c>
      <c r="H22" s="57">
        <v>0</v>
      </c>
    </row>
    <row r="23" spans="1:8" x14ac:dyDescent="0.3">
      <c r="A23" s="136">
        <v>10013</v>
      </c>
      <c r="B23" s="136">
        <v>28</v>
      </c>
      <c r="C23" s="86" t="s">
        <v>332</v>
      </c>
      <c r="D23" s="56" t="s">
        <v>176</v>
      </c>
      <c r="E23" s="86" t="s">
        <v>319</v>
      </c>
      <c r="F23" s="138">
        <v>2.5200000000000001E-3</v>
      </c>
      <c r="G23" s="138">
        <v>7.0559999999999998E-2</v>
      </c>
      <c r="H23" s="57">
        <v>1</v>
      </c>
    </row>
    <row r="24" spans="1:8" x14ac:dyDescent="0.3">
      <c r="A24" s="136">
        <v>10014</v>
      </c>
      <c r="B24" s="136">
        <v>48</v>
      </c>
      <c r="C24" s="86" t="s">
        <v>333</v>
      </c>
      <c r="D24" s="56" t="s">
        <v>176</v>
      </c>
      <c r="E24" s="86" t="s">
        <v>319</v>
      </c>
      <c r="F24" s="138">
        <v>2.6819999999999999E-3</v>
      </c>
      <c r="G24" s="138">
        <v>0.12873599999999999</v>
      </c>
      <c r="H24" s="57">
        <v>0</v>
      </c>
    </row>
    <row r="25" spans="1:8" x14ac:dyDescent="0.3">
      <c r="A25" s="136">
        <v>10015</v>
      </c>
      <c r="B25" s="136">
        <v>12</v>
      </c>
      <c r="C25" s="86" t="s">
        <v>334</v>
      </c>
      <c r="D25" s="56" t="s">
        <v>176</v>
      </c>
      <c r="E25" s="86" t="s">
        <v>319</v>
      </c>
      <c r="F25" s="138">
        <v>7.9000000000000001E-4</v>
      </c>
      <c r="G25" s="138">
        <v>9.4800000000000006E-3</v>
      </c>
      <c r="H25" s="57">
        <v>1</v>
      </c>
    </row>
    <row r="26" spans="1:8" x14ac:dyDescent="0.3">
      <c r="A26" s="136">
        <v>10016</v>
      </c>
      <c r="B26" s="136">
        <v>8</v>
      </c>
      <c r="C26" s="86" t="s">
        <v>335</v>
      </c>
      <c r="D26" s="56" t="s">
        <v>176</v>
      </c>
      <c r="E26" s="86" t="s">
        <v>319</v>
      </c>
      <c r="F26" s="138">
        <v>2.3E-3</v>
      </c>
      <c r="G26" s="138">
        <v>1.84E-2</v>
      </c>
      <c r="H26" s="57">
        <v>0</v>
      </c>
    </row>
    <row r="27" spans="1:8" x14ac:dyDescent="0.3">
      <c r="A27" s="136">
        <v>10017</v>
      </c>
      <c r="B27" s="136">
        <v>28</v>
      </c>
      <c r="C27" s="86" t="s">
        <v>336</v>
      </c>
      <c r="D27" s="56" t="s">
        <v>176</v>
      </c>
      <c r="E27" s="86" t="s">
        <v>319</v>
      </c>
      <c r="F27" s="138">
        <v>2.38306E-2</v>
      </c>
      <c r="G27" s="138">
        <v>0.66725679999999998</v>
      </c>
      <c r="H27" s="57">
        <v>1</v>
      </c>
    </row>
    <row r="28" spans="1:8" x14ac:dyDescent="0.3">
      <c r="A28" s="136">
        <v>10018</v>
      </c>
      <c r="B28" s="136">
        <v>46</v>
      </c>
      <c r="C28" s="86" t="s">
        <v>337</v>
      </c>
      <c r="D28" s="56" t="s">
        <v>176</v>
      </c>
      <c r="E28" s="86" t="s">
        <v>319</v>
      </c>
      <c r="F28" s="138">
        <v>5.5371999999999999E-3</v>
      </c>
      <c r="G28" s="138">
        <v>0.25471349999999998</v>
      </c>
      <c r="H28" s="57">
        <v>0</v>
      </c>
    </row>
    <row r="29" spans="1:8" x14ac:dyDescent="0.3">
      <c r="A29" s="136">
        <v>10019</v>
      </c>
      <c r="B29" s="136">
        <v>19</v>
      </c>
      <c r="C29" s="86" t="s">
        <v>338</v>
      </c>
      <c r="D29" s="56" t="s">
        <v>176</v>
      </c>
      <c r="E29" s="86" t="s">
        <v>319</v>
      </c>
      <c r="F29" s="138">
        <v>1.0560999999999999E-2</v>
      </c>
      <c r="G29" s="138">
        <v>0.200659</v>
      </c>
      <c r="H29" s="57">
        <v>1</v>
      </c>
    </row>
    <row r="30" spans="1:8" x14ac:dyDescent="0.3">
      <c r="A30" s="136">
        <v>10020</v>
      </c>
      <c r="B30" s="136">
        <v>39</v>
      </c>
      <c r="C30" s="86" t="s">
        <v>339</v>
      </c>
      <c r="D30" s="56" t="s">
        <v>176</v>
      </c>
      <c r="E30" s="86" t="s">
        <v>319</v>
      </c>
      <c r="F30" s="138">
        <v>1.2532700000000001E-2</v>
      </c>
      <c r="G30" s="138">
        <v>0.48877530000000002</v>
      </c>
      <c r="H30" s="57">
        <v>0</v>
      </c>
    </row>
    <row r="31" spans="1:8" x14ac:dyDescent="0.3">
      <c r="A31" s="136">
        <v>10021</v>
      </c>
      <c r="B31" s="136">
        <v>2</v>
      </c>
      <c r="C31" s="86" t="s">
        <v>340</v>
      </c>
      <c r="D31" s="56" t="s">
        <v>176</v>
      </c>
      <c r="E31" s="86" t="s">
        <v>319</v>
      </c>
      <c r="F31" s="138">
        <v>2.3699999999999999E-2</v>
      </c>
      <c r="G31" s="138">
        <v>4.7399999999999998E-2</v>
      </c>
      <c r="H31" s="57">
        <v>1</v>
      </c>
    </row>
    <row r="32" spans="1:8" x14ac:dyDescent="0.3">
      <c r="A32" s="136">
        <v>10022</v>
      </c>
      <c r="B32" s="136">
        <v>46</v>
      </c>
      <c r="C32" s="86" t="s">
        <v>341</v>
      </c>
      <c r="D32" s="56" t="s">
        <v>176</v>
      </c>
      <c r="E32" s="86" t="s">
        <v>319</v>
      </c>
      <c r="F32" s="138">
        <v>3.6200000000000003E-2</v>
      </c>
      <c r="G32" s="138">
        <v>1.6652</v>
      </c>
      <c r="H32" s="57">
        <v>0</v>
      </c>
    </row>
    <row r="33" spans="1:8" x14ac:dyDescent="0.3">
      <c r="A33" s="136">
        <v>10023</v>
      </c>
      <c r="B33" s="136">
        <v>74</v>
      </c>
      <c r="C33" s="86" t="s">
        <v>342</v>
      </c>
      <c r="D33" s="56" t="s">
        <v>176</v>
      </c>
      <c r="E33" s="86" t="s">
        <v>319</v>
      </c>
      <c r="F33" s="138">
        <v>1.11E-2</v>
      </c>
      <c r="G33" s="138">
        <v>0.82140000000000002</v>
      </c>
      <c r="H33" s="57">
        <v>1</v>
      </c>
    </row>
    <row r="34" spans="1:8" x14ac:dyDescent="0.3">
      <c r="A34" s="136">
        <v>10024</v>
      </c>
      <c r="B34" s="136">
        <v>24</v>
      </c>
      <c r="C34" s="86" t="s">
        <v>343</v>
      </c>
      <c r="D34" s="56" t="s">
        <v>176</v>
      </c>
      <c r="E34" s="86" t="s">
        <v>319</v>
      </c>
      <c r="F34" s="138">
        <v>1.17E-2</v>
      </c>
      <c r="G34" s="138">
        <v>0.28079999999999999</v>
      </c>
      <c r="H34" s="57">
        <v>0</v>
      </c>
    </row>
    <row r="35" spans="1:8" x14ac:dyDescent="0.3">
      <c r="A35" s="136">
        <v>10025</v>
      </c>
      <c r="B35" s="136">
        <v>8</v>
      </c>
      <c r="C35" s="86" t="s">
        <v>344</v>
      </c>
      <c r="D35" s="56" t="s">
        <v>176</v>
      </c>
      <c r="E35" s="86" t="s">
        <v>319</v>
      </c>
      <c r="F35" s="138">
        <v>1.23E-2</v>
      </c>
      <c r="G35" s="138">
        <v>9.8400000000000001E-2</v>
      </c>
      <c r="H35" s="57">
        <v>1</v>
      </c>
    </row>
    <row r="36" spans="1:8" x14ac:dyDescent="0.3">
      <c r="A36" s="136">
        <v>10026</v>
      </c>
      <c r="B36" s="136">
        <v>45</v>
      </c>
      <c r="C36" s="86" t="s">
        <v>327</v>
      </c>
      <c r="D36" s="56" t="s">
        <v>328</v>
      </c>
      <c r="E36" s="86" t="s">
        <v>195</v>
      </c>
      <c r="F36" s="138">
        <v>8.9376000000000004E-3</v>
      </c>
      <c r="G36" s="138">
        <v>0.40219290000000002</v>
      </c>
      <c r="H36" s="57">
        <v>0</v>
      </c>
    </row>
    <row r="37" spans="1:8" x14ac:dyDescent="0.3">
      <c r="A37" s="136">
        <v>10027</v>
      </c>
      <c r="B37" s="136">
        <v>70</v>
      </c>
      <c r="C37" s="86" t="s">
        <v>345</v>
      </c>
      <c r="D37" s="56" t="s">
        <v>346</v>
      </c>
      <c r="E37" s="86" t="s">
        <v>195</v>
      </c>
      <c r="F37" s="138">
        <v>4.6782000000000004E-3</v>
      </c>
      <c r="G37" s="138">
        <v>0.32747500000000002</v>
      </c>
      <c r="H37" s="57">
        <v>1</v>
      </c>
    </row>
    <row r="38" spans="1:8" ht="15.6" x14ac:dyDescent="0.3">
      <c r="G38" s="184">
        <f>SUBTOTAL(9, G10:G37)</f>
        <v>20.633721400000002</v>
      </c>
    </row>
  </sheetData>
  <mergeCells count="4">
    <mergeCell ref="A1:G4"/>
    <mergeCell ref="A5:G5"/>
    <mergeCell ref="A6:G6"/>
    <mergeCell ref="A7:G7"/>
  </mergeCells>
  <conditionalFormatting sqref="A1 H1:Y7 E8:Y8 A8:C1048576 E9 H9:Y9 E10:Y1048576">
    <cfRule type="expression" dxfId="54" priority="31">
      <formula>$H1=1</formula>
    </cfRule>
  </conditionalFormatting>
  <conditionalFormatting sqref="A5">
    <cfRule type="expression" dxfId="53" priority="6">
      <formula>$O7=1</formula>
    </cfRule>
  </conditionalFormatting>
  <conditionalFormatting sqref="D11:D129">
    <cfRule type="expression" dxfId="50" priority="14">
      <formula>$H11=1</formula>
    </cfRule>
  </conditionalFormatting>
  <conditionalFormatting sqref="F9:G9">
    <cfRule type="expression" dxfId="49" priority="22">
      <formula>$M9=1</formula>
    </cfRule>
  </conditionalFormatting>
  <pageMargins left="0.70866141732283472" right="0.70866141732283472" top="0.78740157480314965" bottom="0.78740157480314965" header="0.31496062992125984" footer="0.31496062992125984"/>
  <pageSetup paperSize="9" scale="83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73462C2B-4F8F-4B14-8557-5EB79FD8AE74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D130:D1048576</xm:sqref>
        </x14:conditionalFormatting>
        <x14:conditionalFormatting xmlns:xm="http://schemas.microsoft.com/office/excel/2006/main">
          <x14:cfRule type="expression" priority="19" id="{93499633-2018-4F97-B523-6EB4FAF22A38}">
            <xm:f>Monolijst!$J12=1</xm:f>
            <x14:dxf>
              <fill>
                <patternFill>
                  <bgColor theme="0" tint="-4.9989318521683403E-2"/>
                </patternFill>
              </fill>
            </x14:dxf>
          </x14:cfRule>
          <xm:sqref>D10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12"/>
  <sheetViews>
    <sheetView showZeros="0" zoomScaleNormal="100" workbookViewId="0">
      <selection activeCell="G6" sqref="G6:I6"/>
    </sheetView>
  </sheetViews>
  <sheetFormatPr defaultColWidth="11.44140625" defaultRowHeight="14.4" x14ac:dyDescent="0.3"/>
  <cols>
    <col min="1" max="1" width="12.6640625" customWidth="1"/>
    <col min="2" max="2" width="7.6640625" customWidth="1"/>
    <col min="3" max="3" width="7.88671875" hidden="1" customWidth="1"/>
    <col min="4" max="4" width="8.6640625" customWidth="1"/>
    <col min="5" max="5" width="32.6640625" customWidth="1"/>
    <col min="6" max="6" width="14.44140625" hidden="1" customWidth="1"/>
    <col min="7" max="7" width="13.6640625" customWidth="1"/>
    <col min="8" max="8" width="13.33203125" customWidth="1"/>
    <col min="9" max="9" width="13.6640625" customWidth="1"/>
    <col min="10" max="10" width="13.88671875" hidden="1" customWidth="1"/>
    <col min="11" max="11" width="13.6640625" customWidth="1"/>
    <col min="12" max="12" width="32.6640625" customWidth="1"/>
    <col min="13" max="14" width="12.6640625" customWidth="1"/>
    <col min="15" max="15" width="14.6640625" customWidth="1"/>
    <col min="16" max="16" width="0" hidden="1" customWidth="1"/>
  </cols>
  <sheetData>
    <row r="1" spans="1:16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</row>
    <row r="2" spans="1:16" x14ac:dyDescent="0.3">
      <c r="A2" s="118"/>
      <c r="B2" s="118"/>
      <c r="C2" s="118"/>
      <c r="D2" s="118"/>
      <c r="E2" s="119"/>
      <c r="F2" s="118"/>
      <c r="G2" s="118"/>
      <c r="H2" s="118"/>
      <c r="I2" s="118"/>
      <c r="J2" s="118"/>
      <c r="K2" s="121"/>
      <c r="L2" s="119"/>
      <c r="M2" s="120"/>
      <c r="N2" s="120"/>
      <c r="O2" s="120"/>
    </row>
    <row r="3" spans="1:16" s="52" customFormat="1" ht="15.6" customHeight="1" x14ac:dyDescent="0.3">
      <c r="A3" s="122" t="s">
        <v>252</v>
      </c>
      <c r="B3" s="123" t="s">
        <v>253</v>
      </c>
      <c r="C3" s="123"/>
      <c r="D3" s="124"/>
      <c r="E3" s="124"/>
      <c r="F3" s="125"/>
      <c r="G3" s="125" t="s">
        <v>254</v>
      </c>
      <c r="H3" s="125"/>
      <c r="I3" s="125" t="s">
        <v>255</v>
      </c>
      <c r="J3" s="125" t="s">
        <v>255</v>
      </c>
      <c r="K3" s="125"/>
      <c r="L3" s="126"/>
      <c r="M3" s="127"/>
      <c r="N3" s="127"/>
      <c r="O3" s="128"/>
    </row>
    <row r="4" spans="1:16" s="52" customFormat="1" ht="15.6" customHeight="1" x14ac:dyDescent="0.3">
      <c r="A4" s="117" t="s">
        <v>256</v>
      </c>
      <c r="B4" s="43" t="s">
        <v>257</v>
      </c>
      <c r="C4" s="43"/>
      <c r="F4" s="44"/>
      <c r="G4" s="45" t="s">
        <v>258</v>
      </c>
      <c r="H4" s="45"/>
      <c r="I4" s="45" t="s">
        <v>259</v>
      </c>
      <c r="J4" s="45" t="s">
        <v>347</v>
      </c>
      <c r="L4" s="45"/>
      <c r="M4" s="7"/>
      <c r="N4" s="7"/>
      <c r="O4" s="8"/>
    </row>
    <row r="5" spans="1:16" s="52" customFormat="1" ht="15.6" customHeight="1" x14ac:dyDescent="0.3">
      <c r="A5" s="117" t="s">
        <v>260</v>
      </c>
      <c r="B5" s="43" t="s">
        <v>261</v>
      </c>
      <c r="C5" s="43"/>
      <c r="F5" s="44"/>
      <c r="G5" s="44" t="s">
        <v>262</v>
      </c>
      <c r="H5" s="44"/>
      <c r="I5" s="45" t="s">
        <v>263</v>
      </c>
      <c r="J5" s="45" t="s">
        <v>263</v>
      </c>
      <c r="K5" s="45"/>
      <c r="L5" s="6"/>
      <c r="M5" s="7"/>
      <c r="N5" s="7"/>
      <c r="O5" s="8"/>
    </row>
    <row r="6" spans="1:16" s="52" customFormat="1" ht="15.6" customHeight="1" x14ac:dyDescent="0.3">
      <c r="A6" s="129" t="s">
        <v>264</v>
      </c>
      <c r="B6" s="51" t="s">
        <v>265</v>
      </c>
      <c r="C6" s="49"/>
      <c r="D6" s="50"/>
      <c r="E6" s="50"/>
      <c r="F6" s="50"/>
      <c r="G6" s="51" t="s">
        <v>266</v>
      </c>
      <c r="H6" s="51" t="s">
        <v>267</v>
      </c>
      <c r="I6" s="51"/>
      <c r="J6" s="50"/>
      <c r="K6" s="50"/>
      <c r="L6" s="9"/>
      <c r="M6" s="10"/>
      <c r="N6" s="10"/>
      <c r="O6" s="11"/>
    </row>
    <row r="7" spans="1:16" x14ac:dyDescent="0.3">
      <c r="A7" s="17"/>
      <c r="B7" s="17"/>
      <c r="C7" s="12"/>
      <c r="D7" s="12"/>
      <c r="E7" s="13"/>
      <c r="F7" s="13"/>
      <c r="G7" s="13"/>
      <c r="H7" s="13"/>
      <c r="I7" s="14"/>
      <c r="J7" s="14"/>
      <c r="K7" s="14"/>
      <c r="L7" s="15"/>
      <c r="M7" s="16"/>
      <c r="N7" s="16"/>
      <c r="O7" s="17"/>
    </row>
    <row r="8" spans="1:16" x14ac:dyDescent="0.3">
      <c r="A8" s="31" t="s">
        <v>348</v>
      </c>
      <c r="B8" s="30" t="s">
        <v>268</v>
      </c>
      <c r="C8" s="30" t="s">
        <v>269</v>
      </c>
      <c r="D8" s="30" t="s">
        <v>349</v>
      </c>
      <c r="E8" s="30" t="s">
        <v>270</v>
      </c>
      <c r="F8" s="30" t="s">
        <v>271</v>
      </c>
      <c r="G8" s="30" t="s">
        <v>271</v>
      </c>
      <c r="H8" s="30" t="s">
        <v>307</v>
      </c>
      <c r="I8" s="30" t="s">
        <v>307</v>
      </c>
      <c r="J8" s="30" t="s">
        <v>350</v>
      </c>
      <c r="K8" s="30" t="s">
        <v>350</v>
      </c>
      <c r="L8" s="30" t="s">
        <v>270</v>
      </c>
      <c r="M8" s="30" t="s">
        <v>351</v>
      </c>
      <c r="N8" s="64" t="s">
        <v>274</v>
      </c>
      <c r="O8" s="64" t="s">
        <v>275</v>
      </c>
    </row>
    <row r="10" spans="1:16" x14ac:dyDescent="0.3">
      <c r="A10" s="82" t="s">
        <v>352</v>
      </c>
      <c r="B10" s="83"/>
      <c r="C10" s="83"/>
      <c r="D10" s="83"/>
      <c r="E10" s="83"/>
      <c r="F10" s="85"/>
      <c r="G10" s="85"/>
      <c r="H10" s="85"/>
      <c r="I10" s="85"/>
      <c r="J10" s="85"/>
      <c r="K10" s="85"/>
      <c r="L10" s="84"/>
      <c r="M10" s="84"/>
      <c r="N10" s="84"/>
      <c r="O10" s="84"/>
    </row>
    <row r="11" spans="1:16" s="57" customFormat="1" x14ac:dyDescent="0.3">
      <c r="A11" s="63" t="s">
        <v>353</v>
      </c>
      <c r="B11" s="55" t="s">
        <v>276</v>
      </c>
      <c r="C11" s="26" t="s">
        <v>354</v>
      </c>
      <c r="D11" s="26" t="s">
        <v>355</v>
      </c>
      <c r="E11" s="26" t="s">
        <v>278</v>
      </c>
      <c r="F11" s="59" t="s">
        <v>279</v>
      </c>
      <c r="G11" s="59" t="s">
        <v>356</v>
      </c>
      <c r="H11" s="59" t="s">
        <v>301</v>
      </c>
      <c r="I11" s="59" t="s">
        <v>357</v>
      </c>
      <c r="J11" s="59" t="s">
        <v>358</v>
      </c>
      <c r="K11" s="59" t="s">
        <v>359</v>
      </c>
      <c r="L11" s="56" t="s">
        <v>283</v>
      </c>
      <c r="M11" s="54" t="s">
        <v>360</v>
      </c>
      <c r="N11" s="54" t="s">
        <v>284</v>
      </c>
      <c r="O11" s="54" t="s">
        <v>361</v>
      </c>
      <c r="P11" s="57" t="s">
        <v>286</v>
      </c>
    </row>
    <row r="12" spans="1:16" ht="15.6" x14ac:dyDescent="0.3">
      <c r="M12" s="66" t="s">
        <v>362</v>
      </c>
      <c r="O12" s="66" t="s">
        <v>363</v>
      </c>
    </row>
  </sheetData>
  <mergeCells count="1">
    <mergeCell ref="A1:O1"/>
  </mergeCells>
  <conditionalFormatting sqref="A4:A5">
    <cfRule type="expression" dxfId="48" priority="11">
      <formula>$N4=1</formula>
    </cfRule>
  </conditionalFormatting>
  <conditionalFormatting sqref="A6">
    <cfRule type="expression" dxfId="47" priority="7">
      <formula>$O4=1</formula>
    </cfRule>
  </conditionalFormatting>
  <conditionalFormatting sqref="A1:Z2 A3 H3 L3:Z3 C3:C6 F3:F6 M4:Z4 H5 L5:Z5 J6:Z6 A7:Z1048576">
    <cfRule type="expression" dxfId="46" priority="12">
      <formula>$P1=1</formula>
    </cfRule>
  </conditionalFormatting>
  <conditionalFormatting sqref="B3:B5">
    <cfRule type="expression" dxfId="45" priority="8">
      <formula>$N3=1</formula>
    </cfRule>
  </conditionalFormatting>
  <conditionalFormatting sqref="B6">
    <cfRule type="expression" dxfId="44" priority="5">
      <formula>$O6=1</formula>
    </cfRule>
  </conditionalFormatting>
  <conditionalFormatting sqref="G3 G5">
    <cfRule type="expression" dxfId="43" priority="10">
      <formula>$N3=1</formula>
    </cfRule>
  </conditionalFormatting>
  <conditionalFormatting sqref="G6:I6">
    <cfRule type="expression" dxfId="42" priority="1">
      <formula>$O6=1</formula>
    </cfRule>
  </conditionalFormatting>
  <conditionalFormatting sqref="G4:J4 L4">
    <cfRule type="expression" dxfId="41" priority="3">
      <formula>$O4=1</formula>
    </cfRule>
  </conditionalFormatting>
  <conditionalFormatting sqref="I3:K3 I5:K5">
    <cfRule type="expression" dxfId="40" priority="9">
      <formula>$N3=1</formula>
    </cfRule>
  </conditionalFormatting>
  <pageMargins left="0.70866141732283472" right="0.70866141732283472" top="0.78740157480314965" bottom="0.78740157480314965" header="0.31496062992125984" footer="0.31496062992125984"/>
  <pageSetup paperSize="9" scale="63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L17"/>
  <sheetViews>
    <sheetView showZeros="0" view="pageLayout" zoomScaleNormal="100" workbookViewId="0">
      <selection activeCell="D20" sqref="D20"/>
    </sheetView>
  </sheetViews>
  <sheetFormatPr defaultColWidth="11.44140625" defaultRowHeight="14.4" x14ac:dyDescent="0.3"/>
  <cols>
    <col min="1" max="1" width="6.6640625" customWidth="1"/>
    <col min="2" max="2" width="9.44140625" customWidth="1"/>
    <col min="3" max="3" width="28.6640625" customWidth="1"/>
    <col min="4" max="5" width="13.88671875" customWidth="1"/>
    <col min="6" max="7" width="19.6640625" customWidth="1"/>
    <col min="8" max="8" width="15.6640625" customWidth="1"/>
    <col min="9" max="9" width="31.88671875" customWidth="1"/>
    <col min="10" max="10" width="12.6640625" customWidth="1"/>
    <col min="11" max="11" width="10.5546875" bestFit="1" customWidth="1"/>
    <col min="12" max="12" width="13" customWidth="1"/>
  </cols>
  <sheetData>
    <row r="1" spans="1:12" ht="30" customHeight="1" x14ac:dyDescent="0.3">
      <c r="A1" s="231" t="s">
        <v>364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3"/>
    </row>
    <row r="2" spans="1:12" x14ac:dyDescent="0.3">
      <c r="A2" s="1"/>
      <c r="B2" s="1"/>
      <c r="C2" s="2"/>
      <c r="D2" s="1"/>
      <c r="E2" s="1"/>
      <c r="F2" s="3"/>
      <c r="G2" s="3"/>
      <c r="H2" s="2"/>
      <c r="I2" s="2"/>
      <c r="J2" s="4"/>
      <c r="K2" s="4"/>
      <c r="L2" s="4"/>
    </row>
    <row r="3" spans="1:12" ht="15.6" customHeight="1" x14ac:dyDescent="0.3">
      <c r="A3" s="37" t="s">
        <v>365</v>
      </c>
      <c r="B3" s="38"/>
      <c r="C3" s="39" t="s">
        <v>366</v>
      </c>
      <c r="D3" s="39"/>
      <c r="E3" s="40" t="s">
        <v>367</v>
      </c>
      <c r="F3" s="40" t="s">
        <v>368</v>
      </c>
      <c r="G3" s="40"/>
      <c r="H3" s="40"/>
      <c r="I3" s="5"/>
      <c r="J3" s="28"/>
      <c r="K3" s="28"/>
      <c r="L3" s="29"/>
    </row>
    <row r="4" spans="1:12" ht="15.6" customHeight="1" x14ac:dyDescent="0.3">
      <c r="A4" s="41" t="s">
        <v>369</v>
      </c>
      <c r="B4" s="42"/>
      <c r="C4" s="43" t="s">
        <v>370</v>
      </c>
      <c r="D4" s="43"/>
      <c r="E4" s="44" t="s">
        <v>371</v>
      </c>
      <c r="F4" s="45" t="s">
        <v>372</v>
      </c>
      <c r="G4" s="45"/>
      <c r="H4" s="45"/>
      <c r="I4" s="6"/>
      <c r="J4" s="7"/>
      <c r="K4" s="7"/>
      <c r="L4" s="8"/>
    </row>
    <row r="5" spans="1:12" ht="15.6" customHeight="1" x14ac:dyDescent="0.3">
      <c r="A5" s="41" t="s">
        <v>373</v>
      </c>
      <c r="B5" s="42"/>
      <c r="C5" s="43" t="s">
        <v>374</v>
      </c>
      <c r="D5" s="43"/>
      <c r="E5" s="44" t="s">
        <v>375</v>
      </c>
      <c r="F5" s="45" t="s">
        <v>376</v>
      </c>
      <c r="G5" s="45"/>
      <c r="H5" s="45"/>
      <c r="I5" s="6"/>
      <c r="J5" s="7"/>
      <c r="K5" s="7"/>
      <c r="L5" s="8"/>
    </row>
    <row r="6" spans="1:12" ht="15.6" customHeight="1" x14ac:dyDescent="0.3">
      <c r="A6" s="46" t="s">
        <v>270</v>
      </c>
      <c r="B6" s="47"/>
      <c r="C6" s="48" t="s">
        <v>377</v>
      </c>
      <c r="D6" s="49"/>
      <c r="E6" s="50"/>
      <c r="F6" s="50"/>
      <c r="G6" s="51"/>
      <c r="H6" s="51"/>
      <c r="I6" s="9"/>
      <c r="J6" s="10"/>
      <c r="K6" s="10"/>
      <c r="L6" s="11"/>
    </row>
    <row r="7" spans="1:12" x14ac:dyDescent="0.3">
      <c r="A7" s="17"/>
      <c r="B7" s="12"/>
      <c r="C7" s="13"/>
      <c r="D7" s="13"/>
      <c r="E7" s="14"/>
      <c r="F7" s="14"/>
      <c r="G7" s="13"/>
      <c r="H7" s="15"/>
      <c r="I7" s="15"/>
      <c r="J7" s="16"/>
      <c r="K7" s="16"/>
      <c r="L7" s="17"/>
    </row>
    <row r="8" spans="1:12" x14ac:dyDescent="0.3">
      <c r="A8" s="30" t="s">
        <v>268</v>
      </c>
      <c r="B8" s="30" t="s">
        <v>378</v>
      </c>
      <c r="C8" s="30" t="s">
        <v>270</v>
      </c>
      <c r="D8" s="30" t="s">
        <v>307</v>
      </c>
      <c r="E8" s="30" t="s">
        <v>271</v>
      </c>
      <c r="F8" s="30" t="s">
        <v>272</v>
      </c>
      <c r="G8" s="30" t="s">
        <v>273</v>
      </c>
      <c r="H8" s="30" t="s">
        <v>69</v>
      </c>
      <c r="I8" s="30" t="s">
        <v>270</v>
      </c>
      <c r="J8" s="30" t="s">
        <v>351</v>
      </c>
      <c r="K8" s="30" t="s">
        <v>274</v>
      </c>
      <c r="L8" s="30" t="s">
        <v>275</v>
      </c>
    </row>
    <row r="9" spans="1:12" x14ac:dyDescent="0.3">
      <c r="A9" s="3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53" t="s">
        <v>379</v>
      </c>
      <c r="B10" s="19"/>
      <c r="C10" s="20"/>
      <c r="D10" s="20"/>
      <c r="E10" s="21"/>
      <c r="F10" s="22"/>
      <c r="G10" s="23"/>
      <c r="H10" s="23"/>
      <c r="I10" s="23"/>
      <c r="J10" s="23"/>
      <c r="K10" s="23"/>
      <c r="L10" s="23"/>
    </row>
    <row r="11" spans="1:12" ht="15.6" x14ac:dyDescent="0.3">
      <c r="A11" s="24" t="s">
        <v>276</v>
      </c>
      <c r="B11" s="24" t="s">
        <v>355</v>
      </c>
      <c r="C11" s="24" t="s">
        <v>278</v>
      </c>
      <c r="D11" s="58" t="s">
        <v>301</v>
      </c>
      <c r="E11" s="58" t="s">
        <v>380</v>
      </c>
      <c r="F11" s="26" t="s">
        <v>280</v>
      </c>
      <c r="G11" s="26" t="s">
        <v>281</v>
      </c>
      <c r="H11" s="24" t="s">
        <v>282</v>
      </c>
      <c r="I11" s="27" t="s">
        <v>283</v>
      </c>
      <c r="J11" s="25" t="s">
        <v>306</v>
      </c>
      <c r="K11" s="25" t="s">
        <v>284</v>
      </c>
      <c r="L11" s="25" t="s">
        <v>285</v>
      </c>
    </row>
    <row r="13" spans="1:12" x14ac:dyDescent="0.3">
      <c r="C13" s="67" t="s">
        <v>381</v>
      </c>
      <c r="D13" s="68" t="s">
        <v>382</v>
      </c>
      <c r="E13" s="69"/>
      <c r="F13" s="70" t="s">
        <v>383</v>
      </c>
      <c r="G13" s="71" t="s">
        <v>384</v>
      </c>
      <c r="H13" s="72"/>
    </row>
    <row r="14" spans="1:12" x14ac:dyDescent="0.3">
      <c r="C14" s="73" t="s">
        <v>385</v>
      </c>
      <c r="H14" s="74"/>
    </row>
    <row r="15" spans="1:12" x14ac:dyDescent="0.3">
      <c r="C15" s="77" t="s">
        <v>386</v>
      </c>
      <c r="D15" s="78" t="s">
        <v>387</v>
      </c>
      <c r="E15" s="75"/>
      <c r="F15" s="79" t="s">
        <v>275</v>
      </c>
      <c r="G15" s="80" t="s">
        <v>388</v>
      </c>
      <c r="H15" s="76"/>
    </row>
    <row r="16" spans="1:12" x14ac:dyDescent="0.3">
      <c r="A16" t="s">
        <v>389</v>
      </c>
    </row>
    <row r="17" spans="1:1" x14ac:dyDescent="0.3">
      <c r="A17" t="s">
        <v>389</v>
      </c>
    </row>
  </sheetData>
  <mergeCells count="1">
    <mergeCell ref="A1:L1"/>
  </mergeCells>
  <pageMargins left="0.70866141732283472" right="0.70866141732283472" top="0.78740157480314965" bottom="0.78740157480314965" header="0.31496062992125984" footer="0.31496062992125984"/>
  <pageSetup paperSize="9" scale="63" fitToHeight="0" orientation="landscape" r:id="rId1"/>
  <headerFooter>
    <oddFooter>&amp;L&amp;D&amp;C&amp;"-,Kursiv"ISD Software und Systeme GmbH ∙ Hauert 4 ∙ 44227 Dortmund&amp;RSeite &amp;P /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L61"/>
  <sheetViews>
    <sheetView showZeros="0" zoomScale="115" zoomScaleNormal="115" workbookViewId="0">
      <selection activeCell="E6" sqref="E6:G6"/>
    </sheetView>
  </sheetViews>
  <sheetFormatPr defaultColWidth="11.44140625" defaultRowHeight="14.4" x14ac:dyDescent="0.3"/>
  <cols>
    <col min="1" max="1" width="13.88671875" customWidth="1"/>
    <col min="2" max="2" width="7.6640625" customWidth="1"/>
    <col min="3" max="3" width="7.88671875" hidden="1" customWidth="1"/>
    <col min="4" max="4" width="34.6640625" customWidth="1"/>
    <col min="5" max="7" width="13.6640625" customWidth="1"/>
    <col min="8" max="8" width="34.6640625" customWidth="1"/>
    <col min="9" max="10" width="12.6640625" customWidth="1"/>
    <col min="11" max="11" width="14.6640625" customWidth="1"/>
    <col min="12" max="12" width="0" hidden="1" customWidth="1"/>
  </cols>
  <sheetData>
    <row r="1" spans="1:12" ht="39.9" customHeight="1" x14ac:dyDescent="0.3">
      <c r="A1" s="217" t="s">
        <v>60</v>
      </c>
      <c r="B1" s="218"/>
      <c r="C1" s="218"/>
      <c r="D1" s="218"/>
      <c r="E1" s="218"/>
      <c r="F1" s="218"/>
      <c r="G1" s="218"/>
      <c r="H1" s="218"/>
      <c r="I1" s="218"/>
      <c r="J1" s="218"/>
      <c r="K1" s="219"/>
    </row>
    <row r="2" spans="1:12" x14ac:dyDescent="0.3">
      <c r="A2" s="118"/>
      <c r="B2" s="118"/>
      <c r="C2" s="118"/>
      <c r="D2" s="118"/>
      <c r="E2" s="119"/>
      <c r="F2" s="118"/>
      <c r="G2" s="118"/>
      <c r="H2" s="119"/>
      <c r="I2" s="120"/>
      <c r="J2" s="120"/>
      <c r="K2" s="120"/>
    </row>
    <row r="3" spans="1:12" s="52" customFormat="1" ht="15.6" customHeight="1" x14ac:dyDescent="0.3">
      <c r="A3" s="122" t="s">
        <v>252</v>
      </c>
      <c r="B3" s="123" t="s">
        <v>390</v>
      </c>
      <c r="C3" s="123"/>
      <c r="D3" s="124"/>
      <c r="E3" s="125" t="s">
        <v>254</v>
      </c>
      <c r="F3" s="125" t="s">
        <v>391</v>
      </c>
      <c r="G3" s="125"/>
      <c r="H3" s="126"/>
      <c r="I3" s="127"/>
      <c r="J3" s="127"/>
      <c r="K3" s="128"/>
    </row>
    <row r="4" spans="1:12" s="52" customFormat="1" ht="15.6" customHeight="1" x14ac:dyDescent="0.3">
      <c r="A4" s="117" t="s">
        <v>256</v>
      </c>
      <c r="B4" s="43" t="s">
        <v>392</v>
      </c>
      <c r="C4" s="43"/>
      <c r="E4" s="45" t="s">
        <v>258</v>
      </c>
      <c r="F4" s="45" t="s">
        <v>393</v>
      </c>
      <c r="G4" s="45"/>
      <c r="H4" s="6"/>
      <c r="I4" s="7"/>
      <c r="J4" s="7"/>
      <c r="K4" s="8"/>
    </row>
    <row r="5" spans="1:12" s="52" customFormat="1" ht="15.6" customHeight="1" x14ac:dyDescent="0.3">
      <c r="A5" s="117" t="s">
        <v>260</v>
      </c>
      <c r="B5" s="43" t="s">
        <v>394</v>
      </c>
      <c r="C5" s="43"/>
      <c r="E5" s="44" t="s">
        <v>262</v>
      </c>
      <c r="F5" s="45" t="s">
        <v>395</v>
      </c>
      <c r="G5" s="45"/>
      <c r="H5" s="6"/>
      <c r="I5" s="7"/>
      <c r="J5" s="7"/>
      <c r="K5" s="8"/>
    </row>
    <row r="6" spans="1:12" s="52" customFormat="1" ht="15.6" customHeight="1" x14ac:dyDescent="0.3">
      <c r="A6" s="129" t="s">
        <v>264</v>
      </c>
      <c r="B6" s="51" t="s">
        <v>396</v>
      </c>
      <c r="C6" s="51" t="s">
        <v>396</v>
      </c>
      <c r="D6" s="50"/>
      <c r="E6" s="51" t="s">
        <v>266</v>
      </c>
      <c r="F6" s="51" t="s">
        <v>397</v>
      </c>
      <c r="G6" s="51"/>
      <c r="H6" s="9"/>
      <c r="I6" s="10"/>
      <c r="J6" s="10"/>
      <c r="K6" s="11"/>
    </row>
    <row r="7" spans="1:12" x14ac:dyDescent="0.3">
      <c r="A7" s="17"/>
      <c r="B7" s="17"/>
      <c r="C7" s="12"/>
      <c r="D7" s="12"/>
      <c r="E7" s="13"/>
      <c r="F7" s="13"/>
      <c r="G7" s="14"/>
      <c r="H7" s="15"/>
      <c r="I7" s="16"/>
      <c r="J7" s="16"/>
      <c r="K7" s="17"/>
    </row>
    <row r="8" spans="1:12" x14ac:dyDescent="0.3">
      <c r="A8" s="30" t="s">
        <v>268</v>
      </c>
      <c r="B8" s="30" t="s">
        <v>269</v>
      </c>
      <c r="C8" s="30" t="s">
        <v>349</v>
      </c>
      <c r="D8" s="30" t="s">
        <v>270</v>
      </c>
      <c r="E8" s="30" t="s">
        <v>271</v>
      </c>
      <c r="F8" s="30" t="s">
        <v>307</v>
      </c>
      <c r="G8" s="30" t="s">
        <v>350</v>
      </c>
      <c r="H8" s="30" t="s">
        <v>270</v>
      </c>
      <c r="I8" s="30" t="s">
        <v>351</v>
      </c>
      <c r="J8" s="64" t="s">
        <v>274</v>
      </c>
      <c r="K8" s="64" t="s">
        <v>275</v>
      </c>
    </row>
    <row r="10" spans="1:12" x14ac:dyDescent="0.3">
      <c r="A10" s="83" t="s">
        <v>398</v>
      </c>
      <c r="B10" s="83"/>
      <c r="C10" s="83"/>
      <c r="D10" s="83"/>
      <c r="E10" s="85"/>
      <c r="F10" s="85"/>
      <c r="G10" s="85"/>
      <c r="H10" s="84"/>
      <c r="I10" s="84"/>
      <c r="J10" s="84"/>
      <c r="K10" s="84"/>
    </row>
    <row r="11" spans="1:12" s="57" customFormat="1" x14ac:dyDescent="0.3">
      <c r="A11" s="55">
        <v>1</v>
      </c>
      <c r="B11" s="26">
        <v>1</v>
      </c>
      <c r="C11" s="26">
        <v>1</v>
      </c>
      <c r="D11" s="26" t="s">
        <v>175</v>
      </c>
      <c r="E11" s="59">
        <v>200</v>
      </c>
      <c r="F11" s="59">
        <v>200</v>
      </c>
      <c r="G11" s="59">
        <v>1452.4824467999999</v>
      </c>
      <c r="H11" s="56" t="s">
        <v>176</v>
      </c>
      <c r="I11" s="54">
        <v>1.5566348000000001</v>
      </c>
      <c r="J11" s="54">
        <v>11.0547871</v>
      </c>
      <c r="K11" s="54">
        <v>11.0547871</v>
      </c>
      <c r="L11" s="57">
        <v>0</v>
      </c>
    </row>
    <row r="12" spans="1:12" x14ac:dyDescent="0.3">
      <c r="A12" s="55">
        <v>2</v>
      </c>
      <c r="B12" s="26">
        <v>1</v>
      </c>
      <c r="C12" s="26">
        <v>1</v>
      </c>
      <c r="D12" s="26" t="s">
        <v>184</v>
      </c>
      <c r="E12" s="59">
        <v>200.00000009999999</v>
      </c>
      <c r="F12" s="59">
        <v>200</v>
      </c>
      <c r="G12" s="59">
        <v>3030</v>
      </c>
      <c r="H12" s="56" t="s">
        <v>176</v>
      </c>
      <c r="I12" s="54">
        <v>3.0445986</v>
      </c>
      <c r="J12" s="54">
        <v>21.611189499999998</v>
      </c>
      <c r="K12" s="54">
        <v>21.611189499999998</v>
      </c>
      <c r="L12" s="57">
        <v>1</v>
      </c>
    </row>
    <row r="13" spans="1:12" x14ac:dyDescent="0.3">
      <c r="A13" s="55">
        <v>3</v>
      </c>
      <c r="B13" s="26">
        <v>1</v>
      </c>
      <c r="C13" s="26">
        <v>1</v>
      </c>
      <c r="D13" s="26" t="s">
        <v>184</v>
      </c>
      <c r="E13" s="59">
        <v>200.00000009999999</v>
      </c>
      <c r="F13" s="59">
        <v>200</v>
      </c>
      <c r="G13" s="59">
        <v>3030</v>
      </c>
      <c r="H13" s="56" t="s">
        <v>176</v>
      </c>
      <c r="I13" s="54">
        <v>2.8331889999999995</v>
      </c>
      <c r="J13" s="54">
        <v>20.3234961</v>
      </c>
      <c r="K13" s="54">
        <v>20.3234961</v>
      </c>
      <c r="L13" s="57">
        <v>0</v>
      </c>
    </row>
    <row r="14" spans="1:12" x14ac:dyDescent="0.3">
      <c r="A14" s="55">
        <v>4</v>
      </c>
      <c r="B14" s="26">
        <v>6</v>
      </c>
      <c r="C14" s="26">
        <v>6</v>
      </c>
      <c r="D14" s="26" t="s">
        <v>185</v>
      </c>
      <c r="E14" s="59">
        <v>80</v>
      </c>
      <c r="F14" s="59">
        <v>80</v>
      </c>
      <c r="G14" s="59">
        <v>22</v>
      </c>
      <c r="H14" s="56" t="s">
        <v>186</v>
      </c>
      <c r="I14" s="54">
        <v>0.13267200000000001</v>
      </c>
      <c r="J14" s="54">
        <v>0</v>
      </c>
      <c r="K14" s="54">
        <v>0</v>
      </c>
      <c r="L14" s="57">
        <v>1</v>
      </c>
    </row>
    <row r="15" spans="1:12" x14ac:dyDescent="0.3">
      <c r="A15" s="55">
        <v>5</v>
      </c>
      <c r="B15" s="26">
        <v>2</v>
      </c>
      <c r="C15" s="26">
        <v>2</v>
      </c>
      <c r="D15" s="26" t="s">
        <v>188</v>
      </c>
      <c r="E15" s="59">
        <v>1330</v>
      </c>
      <c r="F15" s="59">
        <v>60</v>
      </c>
      <c r="G15" s="59">
        <v>1400</v>
      </c>
      <c r="H15" s="56" t="s">
        <v>176</v>
      </c>
      <c r="I15" s="54">
        <v>21.1146934</v>
      </c>
      <c r="J15" s="54">
        <v>43.820225899999997</v>
      </c>
      <c r="K15" s="54">
        <v>87.640451799999994</v>
      </c>
      <c r="L15" s="57">
        <v>0</v>
      </c>
    </row>
    <row r="16" spans="1:12" x14ac:dyDescent="0.3">
      <c r="A16" s="55">
        <v>6</v>
      </c>
      <c r="B16" s="26">
        <v>1</v>
      </c>
      <c r="C16" s="26">
        <v>1</v>
      </c>
      <c r="D16" s="26" t="s">
        <v>188</v>
      </c>
      <c r="E16" s="59">
        <v>817.00014910000004</v>
      </c>
      <c r="F16" s="59">
        <v>69.330126699999994</v>
      </c>
      <c r="G16" s="59">
        <v>1422.0000004000001</v>
      </c>
      <c r="H16" s="56" t="s">
        <v>176</v>
      </c>
      <c r="I16" s="54">
        <v>7.1290247000000004</v>
      </c>
      <c r="J16" s="54">
        <v>28.8751356</v>
      </c>
      <c r="K16" s="54">
        <v>28.8751356</v>
      </c>
      <c r="L16" s="57">
        <v>1</v>
      </c>
    </row>
    <row r="17" spans="1:12" x14ac:dyDescent="0.3">
      <c r="A17" s="55">
        <v>7</v>
      </c>
      <c r="B17" s="26">
        <v>10</v>
      </c>
      <c r="C17" s="26">
        <v>10</v>
      </c>
      <c r="D17" s="26" t="s">
        <v>208</v>
      </c>
      <c r="E17" s="59">
        <v>214.9999895</v>
      </c>
      <c r="F17" s="59">
        <v>204.99999879999999</v>
      </c>
      <c r="G17" s="59">
        <v>602.4</v>
      </c>
      <c r="H17" s="56" t="s">
        <v>176</v>
      </c>
      <c r="I17" s="54">
        <v>4.8283741999999998</v>
      </c>
      <c r="J17" s="54">
        <v>4.0516044000000004</v>
      </c>
      <c r="K17" s="54">
        <v>40.516044200000003</v>
      </c>
      <c r="L17" s="57">
        <v>0</v>
      </c>
    </row>
    <row r="18" spans="1:12" x14ac:dyDescent="0.3">
      <c r="A18" s="55">
        <v>8</v>
      </c>
      <c r="B18" s="26">
        <v>9</v>
      </c>
      <c r="C18" s="26">
        <v>9</v>
      </c>
      <c r="D18" s="26" t="s">
        <v>214</v>
      </c>
      <c r="E18" s="59">
        <v>214.9999895</v>
      </c>
      <c r="F18" s="59">
        <v>204.99999879999999</v>
      </c>
      <c r="G18" s="59">
        <v>602.4</v>
      </c>
      <c r="H18" s="56" t="s">
        <v>176</v>
      </c>
      <c r="I18" s="54">
        <v>4.221156800000001</v>
      </c>
      <c r="J18" s="54">
        <v>4.0516044000000004</v>
      </c>
      <c r="K18" s="54">
        <v>36.464439800000001</v>
      </c>
      <c r="L18" s="57">
        <v>1</v>
      </c>
    </row>
    <row r="19" spans="1:12" x14ac:dyDescent="0.3">
      <c r="A19" s="55">
        <v>9</v>
      </c>
      <c r="B19" s="26">
        <v>2</v>
      </c>
      <c r="C19" s="26">
        <v>2</v>
      </c>
      <c r="D19" s="26" t="s">
        <v>215</v>
      </c>
      <c r="E19" s="59">
        <v>214.9999895</v>
      </c>
      <c r="F19" s="59">
        <v>204.99999879999999</v>
      </c>
      <c r="G19" s="59">
        <v>602.4</v>
      </c>
      <c r="H19" s="56" t="s">
        <v>176</v>
      </c>
      <c r="I19" s="54">
        <v>0.95406610000000003</v>
      </c>
      <c r="J19" s="54">
        <v>4.0516044000000004</v>
      </c>
      <c r="K19" s="54">
        <v>8.1032088000000009</v>
      </c>
      <c r="L19" s="57">
        <v>0</v>
      </c>
    </row>
    <row r="20" spans="1:12" x14ac:dyDescent="0.3">
      <c r="A20" s="55">
        <v>10</v>
      </c>
      <c r="B20" s="26">
        <v>2</v>
      </c>
      <c r="C20" s="26">
        <v>2</v>
      </c>
      <c r="D20" s="26" t="s">
        <v>215</v>
      </c>
      <c r="E20" s="59">
        <v>214.9999895</v>
      </c>
      <c r="F20" s="59">
        <v>204.99999879999999</v>
      </c>
      <c r="G20" s="59">
        <v>602.4</v>
      </c>
      <c r="H20" s="56" t="s">
        <v>176</v>
      </c>
      <c r="I20" s="54">
        <v>0.95406610000000003</v>
      </c>
      <c r="J20" s="54">
        <v>4.0516044000000004</v>
      </c>
      <c r="K20" s="54">
        <v>8.1032088000000009</v>
      </c>
      <c r="L20" s="57">
        <v>1</v>
      </c>
    </row>
    <row r="21" spans="1:12" x14ac:dyDescent="0.3">
      <c r="A21" s="55">
        <v>11</v>
      </c>
      <c r="B21" s="26">
        <v>1</v>
      </c>
      <c r="C21" s="26">
        <v>1</v>
      </c>
      <c r="D21" s="26" t="s">
        <v>216</v>
      </c>
      <c r="E21" s="59">
        <v>200</v>
      </c>
      <c r="F21" s="59">
        <v>200</v>
      </c>
      <c r="G21" s="59">
        <v>1452.4824467999999</v>
      </c>
      <c r="H21" s="56" t="s">
        <v>176</v>
      </c>
      <c r="I21" s="54">
        <v>1.6963147999999997</v>
      </c>
      <c r="J21" s="54">
        <v>11.859242099999999</v>
      </c>
      <c r="K21" s="54">
        <v>11.859242099999999</v>
      </c>
      <c r="L21" s="57">
        <v>0</v>
      </c>
    </row>
    <row r="22" spans="1:12" x14ac:dyDescent="0.3">
      <c r="A22" s="55">
        <v>12</v>
      </c>
      <c r="B22" s="26">
        <v>1</v>
      </c>
      <c r="C22" s="26">
        <v>1</v>
      </c>
      <c r="D22" s="26" t="s">
        <v>216</v>
      </c>
      <c r="E22" s="59">
        <v>200</v>
      </c>
      <c r="F22" s="59">
        <v>200</v>
      </c>
      <c r="G22" s="59">
        <v>1152.4824478</v>
      </c>
      <c r="H22" s="56" t="s">
        <v>176</v>
      </c>
      <c r="I22" s="54">
        <v>1.2513044</v>
      </c>
      <c r="J22" s="54">
        <v>9.7183025999999995</v>
      </c>
      <c r="K22" s="54">
        <v>9.7183025999999995</v>
      </c>
      <c r="L22" s="57">
        <v>1</v>
      </c>
    </row>
    <row r="23" spans="1:12" ht="15.6" x14ac:dyDescent="0.3">
      <c r="I23" s="204">
        <f>SUBTOTAL(9, I11:I22)</f>
        <v>49.716094899999995</v>
      </c>
      <c r="K23" s="204">
        <f>SUBTOTAL(9, K11:K22)</f>
        <v>284.26950640000001</v>
      </c>
    </row>
    <row r="25" spans="1:12" x14ac:dyDescent="0.3">
      <c r="A25" s="83" t="s">
        <v>218</v>
      </c>
      <c r="B25" s="83"/>
      <c r="C25" s="83"/>
      <c r="D25" s="83"/>
      <c r="E25" s="85"/>
      <c r="F25" s="85"/>
      <c r="G25" s="85"/>
      <c r="H25" s="84"/>
      <c r="I25" s="84"/>
      <c r="J25" s="84"/>
      <c r="K25" s="84"/>
    </row>
    <row r="26" spans="1:12" x14ac:dyDescent="0.3">
      <c r="A26" s="55">
        <v>106</v>
      </c>
      <c r="B26" s="26">
        <v>1</v>
      </c>
      <c r="C26" s="26">
        <v>1</v>
      </c>
      <c r="D26" s="26" t="s">
        <v>220</v>
      </c>
      <c r="E26" s="59">
        <v>2084.9997672</v>
      </c>
      <c r="F26" s="59">
        <v>30</v>
      </c>
      <c r="G26" s="59">
        <v>30</v>
      </c>
      <c r="H26" s="56" t="s">
        <v>176</v>
      </c>
      <c r="I26" s="54">
        <v>0.19599</v>
      </c>
      <c r="J26" s="54">
        <v>1.4323948</v>
      </c>
      <c r="K26" s="54">
        <v>1.4323948</v>
      </c>
      <c r="L26" s="57">
        <v>0</v>
      </c>
    </row>
    <row r="27" spans="1:12" x14ac:dyDescent="0.3">
      <c r="A27" s="55">
        <v>107</v>
      </c>
      <c r="B27" s="26">
        <v>1</v>
      </c>
      <c r="C27" s="26">
        <v>1</v>
      </c>
      <c r="D27" s="26" t="s">
        <v>220</v>
      </c>
      <c r="E27" s="59">
        <v>2034.9997672</v>
      </c>
      <c r="F27" s="59">
        <v>30</v>
      </c>
      <c r="G27" s="59">
        <v>30</v>
      </c>
      <c r="H27" s="56" t="s">
        <v>176</v>
      </c>
      <c r="I27" s="54">
        <v>0.19128999999999999</v>
      </c>
      <c r="J27" s="54">
        <v>1.3980448000000001</v>
      </c>
      <c r="K27" s="54">
        <v>1.3980448000000001</v>
      </c>
      <c r="L27" s="57">
        <v>1</v>
      </c>
    </row>
    <row r="28" spans="1:12" x14ac:dyDescent="0.3">
      <c r="A28" s="55">
        <v>108</v>
      </c>
      <c r="B28" s="26">
        <v>1</v>
      </c>
      <c r="C28" s="26">
        <v>1</v>
      </c>
      <c r="D28" s="26" t="s">
        <v>220</v>
      </c>
      <c r="E28" s="59">
        <v>2009.9999992</v>
      </c>
      <c r="F28" s="59">
        <v>30</v>
      </c>
      <c r="G28" s="59">
        <v>30</v>
      </c>
      <c r="H28" s="56" t="s">
        <v>176</v>
      </c>
      <c r="I28" s="54">
        <v>0.18894</v>
      </c>
      <c r="J28" s="54">
        <v>1.38087</v>
      </c>
      <c r="K28" s="54">
        <v>1.38087</v>
      </c>
      <c r="L28" s="57">
        <v>0</v>
      </c>
    </row>
    <row r="29" spans="1:12" x14ac:dyDescent="0.3">
      <c r="A29" s="55">
        <v>109</v>
      </c>
      <c r="B29" s="26">
        <v>1</v>
      </c>
      <c r="C29" s="26">
        <v>1</v>
      </c>
      <c r="D29" s="26" t="s">
        <v>220</v>
      </c>
      <c r="E29" s="59">
        <v>1554.0002328</v>
      </c>
      <c r="F29" s="59">
        <v>30</v>
      </c>
      <c r="G29" s="59">
        <v>30</v>
      </c>
      <c r="H29" s="56" t="s">
        <v>176</v>
      </c>
      <c r="I29" s="54">
        <v>0.14607600000000001</v>
      </c>
      <c r="J29" s="54">
        <v>1.0675981999999999</v>
      </c>
      <c r="K29" s="54">
        <v>1.0675981999999999</v>
      </c>
      <c r="L29" s="57">
        <v>1</v>
      </c>
    </row>
    <row r="30" spans="1:12" x14ac:dyDescent="0.3">
      <c r="A30" s="55">
        <v>110</v>
      </c>
      <c r="B30" s="26">
        <v>1</v>
      </c>
      <c r="C30" s="26">
        <v>1</v>
      </c>
      <c r="D30" s="26" t="s">
        <v>220</v>
      </c>
      <c r="E30" s="59">
        <v>1554.0002328</v>
      </c>
      <c r="F30" s="59">
        <v>30</v>
      </c>
      <c r="G30" s="59">
        <v>30</v>
      </c>
      <c r="H30" s="56" t="s">
        <v>176</v>
      </c>
      <c r="I30" s="54">
        <v>0.14607600000000001</v>
      </c>
      <c r="J30" s="54">
        <v>1.0675981999999999</v>
      </c>
      <c r="K30" s="54">
        <v>1.0675981999999999</v>
      </c>
      <c r="L30" s="57">
        <v>0</v>
      </c>
    </row>
    <row r="31" spans="1:12" x14ac:dyDescent="0.3">
      <c r="A31" s="55">
        <v>111</v>
      </c>
      <c r="B31" s="26">
        <v>1</v>
      </c>
      <c r="C31" s="26">
        <v>1</v>
      </c>
      <c r="D31" s="26" t="s">
        <v>220</v>
      </c>
      <c r="E31" s="59">
        <v>1321.0004961</v>
      </c>
      <c r="F31" s="59">
        <v>30</v>
      </c>
      <c r="G31" s="59">
        <v>30</v>
      </c>
      <c r="H31" s="56" t="s">
        <v>176</v>
      </c>
      <c r="I31" s="54">
        <v>0.12417400000000001</v>
      </c>
      <c r="J31" s="54">
        <v>0.90752730000000004</v>
      </c>
      <c r="K31" s="54">
        <v>0.90752730000000004</v>
      </c>
      <c r="L31" s="57">
        <v>1</v>
      </c>
    </row>
    <row r="32" spans="1:12" x14ac:dyDescent="0.3">
      <c r="A32" s="55">
        <v>112</v>
      </c>
      <c r="B32" s="26">
        <v>1</v>
      </c>
      <c r="C32" s="26">
        <v>1</v>
      </c>
      <c r="D32" s="26" t="s">
        <v>220</v>
      </c>
      <c r="E32" s="59">
        <v>1239</v>
      </c>
      <c r="F32" s="59">
        <v>30</v>
      </c>
      <c r="G32" s="59">
        <v>30</v>
      </c>
      <c r="H32" s="56" t="s">
        <v>176</v>
      </c>
      <c r="I32" s="54">
        <v>0.116466</v>
      </c>
      <c r="J32" s="54">
        <v>0.85119299999999998</v>
      </c>
      <c r="K32" s="54">
        <v>0.85119299999999998</v>
      </c>
      <c r="L32" s="57">
        <v>0</v>
      </c>
    </row>
    <row r="33" spans="1:12" x14ac:dyDescent="0.3">
      <c r="A33" s="55">
        <v>113</v>
      </c>
      <c r="B33" s="26">
        <v>8</v>
      </c>
      <c r="C33" s="26">
        <v>8</v>
      </c>
      <c r="D33" s="26" t="s">
        <v>220</v>
      </c>
      <c r="E33" s="59">
        <v>1156</v>
      </c>
      <c r="F33" s="59">
        <v>30</v>
      </c>
      <c r="G33" s="59">
        <v>30</v>
      </c>
      <c r="H33" s="56" t="s">
        <v>176</v>
      </c>
      <c r="I33" s="54">
        <v>0.86931199999999997</v>
      </c>
      <c r="J33" s="54">
        <v>0.79417199999999999</v>
      </c>
      <c r="K33" s="54">
        <v>6.3533759999999999</v>
      </c>
      <c r="L33" s="57">
        <v>1</v>
      </c>
    </row>
    <row r="34" spans="1:12" x14ac:dyDescent="0.3">
      <c r="A34" s="55">
        <v>114</v>
      </c>
      <c r="B34" s="26">
        <v>1</v>
      </c>
      <c r="C34" s="26">
        <v>1</v>
      </c>
      <c r="D34" s="26" t="s">
        <v>220</v>
      </c>
      <c r="E34" s="59">
        <v>480.00000019999999</v>
      </c>
      <c r="F34" s="59">
        <v>30</v>
      </c>
      <c r="G34" s="59">
        <v>30</v>
      </c>
      <c r="H34" s="56" t="s">
        <v>176</v>
      </c>
      <c r="I34" s="54">
        <v>4.512E-2</v>
      </c>
      <c r="J34" s="54">
        <v>0.32976</v>
      </c>
      <c r="K34" s="54">
        <v>0.32976</v>
      </c>
      <c r="L34" s="57">
        <v>0</v>
      </c>
    </row>
    <row r="35" spans="1:12" x14ac:dyDescent="0.3">
      <c r="A35" s="55">
        <v>115</v>
      </c>
      <c r="B35" s="26">
        <v>1</v>
      </c>
      <c r="C35" s="26">
        <v>1</v>
      </c>
      <c r="D35" s="26" t="s">
        <v>220</v>
      </c>
      <c r="E35" s="59">
        <v>479.99999980000001</v>
      </c>
      <c r="F35" s="59">
        <v>30</v>
      </c>
      <c r="G35" s="59">
        <v>30</v>
      </c>
      <c r="H35" s="56" t="s">
        <v>176</v>
      </c>
      <c r="I35" s="54">
        <v>4.512E-2</v>
      </c>
      <c r="J35" s="54">
        <v>0.32976</v>
      </c>
      <c r="K35" s="54">
        <v>0.32976</v>
      </c>
      <c r="L35" s="57">
        <v>1</v>
      </c>
    </row>
    <row r="36" spans="1:12" x14ac:dyDescent="0.3">
      <c r="A36" s="55">
        <v>116</v>
      </c>
      <c r="B36" s="26">
        <v>1</v>
      </c>
      <c r="C36" s="26">
        <v>1</v>
      </c>
      <c r="D36" s="26" t="s">
        <v>220</v>
      </c>
      <c r="E36" s="59">
        <v>294.99973390000002</v>
      </c>
      <c r="F36" s="59">
        <v>30</v>
      </c>
      <c r="G36" s="59">
        <v>30</v>
      </c>
      <c r="H36" s="56" t="s">
        <v>176</v>
      </c>
      <c r="I36" s="54">
        <v>2.7730000000000001E-2</v>
      </c>
      <c r="J36" s="54">
        <v>0.20266480000000001</v>
      </c>
      <c r="K36" s="54">
        <v>0.20266480000000001</v>
      </c>
      <c r="L36" s="57">
        <v>0</v>
      </c>
    </row>
    <row r="37" spans="1:12" x14ac:dyDescent="0.3">
      <c r="A37" s="55">
        <v>117</v>
      </c>
      <c r="B37" s="26">
        <v>7</v>
      </c>
      <c r="C37" s="26">
        <v>7</v>
      </c>
      <c r="D37" s="26" t="s">
        <v>221</v>
      </c>
      <c r="E37" s="59">
        <v>120</v>
      </c>
      <c r="F37" s="59">
        <v>55</v>
      </c>
      <c r="G37" s="59">
        <v>55</v>
      </c>
      <c r="H37" s="56" t="s">
        <v>176</v>
      </c>
      <c r="I37" s="54">
        <v>0.145152</v>
      </c>
      <c r="J37" s="54">
        <v>0</v>
      </c>
      <c r="K37" s="54">
        <v>0</v>
      </c>
      <c r="L37" s="57">
        <v>1</v>
      </c>
    </row>
    <row r="38" spans="1:12" x14ac:dyDescent="0.3">
      <c r="A38" s="55">
        <v>124</v>
      </c>
      <c r="B38" s="26">
        <v>3</v>
      </c>
      <c r="C38" s="26">
        <v>3</v>
      </c>
      <c r="D38" s="26" t="s">
        <v>222</v>
      </c>
      <c r="E38" s="59">
        <v>3100</v>
      </c>
      <c r="F38" s="59">
        <v>50</v>
      </c>
      <c r="G38" s="59">
        <v>46.5</v>
      </c>
      <c r="H38" s="56" t="s">
        <v>223</v>
      </c>
      <c r="I38" s="54">
        <v>1.7102402000000001</v>
      </c>
      <c r="J38" s="54">
        <v>4.6189999999999998</v>
      </c>
      <c r="K38" s="54">
        <v>13.856999999999999</v>
      </c>
      <c r="L38" s="57">
        <v>0</v>
      </c>
    </row>
    <row r="39" spans="1:12" x14ac:dyDescent="0.3">
      <c r="A39" s="55">
        <v>125</v>
      </c>
      <c r="B39" s="26">
        <v>1</v>
      </c>
      <c r="C39" s="26">
        <v>1</v>
      </c>
      <c r="D39" s="26" t="s">
        <v>222</v>
      </c>
      <c r="E39" s="59">
        <v>2221.0000012</v>
      </c>
      <c r="F39" s="59">
        <v>50</v>
      </c>
      <c r="G39" s="59">
        <v>46.5</v>
      </c>
      <c r="H39" s="56" t="s">
        <v>223</v>
      </c>
      <c r="I39" s="54">
        <v>0.40843479999999999</v>
      </c>
      <c r="J39" s="54">
        <v>3.3092899999999998</v>
      </c>
      <c r="K39" s="54">
        <v>3.3092899999999998</v>
      </c>
      <c r="L39" s="57">
        <v>1</v>
      </c>
    </row>
    <row r="40" spans="1:12" x14ac:dyDescent="0.3">
      <c r="A40" s="55">
        <v>126</v>
      </c>
      <c r="B40" s="26">
        <v>1</v>
      </c>
      <c r="C40" s="26">
        <v>1</v>
      </c>
      <c r="D40" s="26" t="s">
        <v>222</v>
      </c>
      <c r="E40" s="59">
        <v>2221.0000012</v>
      </c>
      <c r="F40" s="59">
        <v>50</v>
      </c>
      <c r="G40" s="59">
        <v>46.5</v>
      </c>
      <c r="H40" s="56" t="s">
        <v>223</v>
      </c>
      <c r="I40" s="54">
        <v>0.40843479999999999</v>
      </c>
      <c r="J40" s="54">
        <v>3.3092899999999998</v>
      </c>
      <c r="K40" s="54">
        <v>3.3092899999999998</v>
      </c>
      <c r="L40" s="57">
        <v>0</v>
      </c>
    </row>
    <row r="41" spans="1:12" x14ac:dyDescent="0.3">
      <c r="A41" s="55">
        <v>127</v>
      </c>
      <c r="B41" s="26">
        <v>1</v>
      </c>
      <c r="C41" s="26">
        <v>1</v>
      </c>
      <c r="D41" s="26" t="s">
        <v>222</v>
      </c>
      <c r="E41" s="59">
        <v>2142.4999988</v>
      </c>
      <c r="F41" s="59">
        <v>50</v>
      </c>
      <c r="G41" s="59">
        <v>46.5</v>
      </c>
      <c r="H41" s="56" t="s">
        <v>223</v>
      </c>
      <c r="I41" s="54">
        <v>0.39399889999999999</v>
      </c>
      <c r="J41" s="54">
        <v>3.1923249999999999</v>
      </c>
      <c r="K41" s="54">
        <v>3.1923249999999999</v>
      </c>
      <c r="L41" s="57">
        <v>1</v>
      </c>
    </row>
    <row r="42" spans="1:12" x14ac:dyDescent="0.3">
      <c r="A42" s="55">
        <v>128</v>
      </c>
      <c r="B42" s="26">
        <v>1</v>
      </c>
      <c r="C42" s="26">
        <v>1</v>
      </c>
      <c r="D42" s="26" t="s">
        <v>222</v>
      </c>
      <c r="E42" s="59">
        <v>2092.4999988</v>
      </c>
      <c r="F42" s="59">
        <v>50</v>
      </c>
      <c r="G42" s="59">
        <v>46.5</v>
      </c>
      <c r="H42" s="56" t="s">
        <v>223</v>
      </c>
      <c r="I42" s="54">
        <v>0.38480409999999998</v>
      </c>
      <c r="J42" s="54">
        <v>3.1178249999999998</v>
      </c>
      <c r="K42" s="54">
        <v>3.1178249999999998</v>
      </c>
      <c r="L42" s="57">
        <v>0</v>
      </c>
    </row>
    <row r="43" spans="1:12" x14ac:dyDescent="0.3">
      <c r="A43" s="55">
        <v>129</v>
      </c>
      <c r="B43" s="26">
        <v>1</v>
      </c>
      <c r="C43" s="26">
        <v>1</v>
      </c>
      <c r="D43" s="26" t="s">
        <v>222</v>
      </c>
      <c r="E43" s="59">
        <v>1501.4997983999999</v>
      </c>
      <c r="F43" s="59">
        <v>50</v>
      </c>
      <c r="G43" s="59">
        <v>46.5</v>
      </c>
      <c r="H43" s="56" t="s">
        <v>223</v>
      </c>
      <c r="I43" s="54">
        <v>0.27612100000000001</v>
      </c>
      <c r="J43" s="54">
        <v>2.2372347000000001</v>
      </c>
      <c r="K43" s="54">
        <v>2.2372347000000001</v>
      </c>
      <c r="L43" s="57">
        <v>1</v>
      </c>
    </row>
    <row r="44" spans="1:12" x14ac:dyDescent="0.3">
      <c r="A44" s="55">
        <v>130</v>
      </c>
      <c r="B44" s="26">
        <v>1</v>
      </c>
      <c r="C44" s="26">
        <v>1</v>
      </c>
      <c r="D44" s="26" t="s">
        <v>222</v>
      </c>
      <c r="E44" s="59">
        <v>1010</v>
      </c>
      <c r="F44" s="59">
        <v>50</v>
      </c>
      <c r="G44" s="59">
        <v>46.5</v>
      </c>
      <c r="H44" s="56" t="s">
        <v>223</v>
      </c>
      <c r="I44" s="54">
        <v>0.18573580000000001</v>
      </c>
      <c r="J44" s="54">
        <v>1.5048999999999999</v>
      </c>
      <c r="K44" s="54">
        <v>1.5048999999999999</v>
      </c>
      <c r="L44" s="57">
        <v>0</v>
      </c>
    </row>
    <row r="45" spans="1:12" x14ac:dyDescent="0.3">
      <c r="A45" s="55">
        <v>131</v>
      </c>
      <c r="B45" s="26">
        <v>1</v>
      </c>
      <c r="C45" s="26">
        <v>1</v>
      </c>
      <c r="D45" s="26" t="s">
        <v>222</v>
      </c>
      <c r="E45" s="59">
        <v>1010.0004652</v>
      </c>
      <c r="F45" s="59">
        <v>50</v>
      </c>
      <c r="G45" s="59">
        <v>46.5</v>
      </c>
      <c r="H45" s="56" t="s">
        <v>223</v>
      </c>
      <c r="I45" s="54">
        <v>0.18573590000000001</v>
      </c>
      <c r="J45" s="54">
        <v>1.5049007000000001</v>
      </c>
      <c r="K45" s="54">
        <v>1.5049007000000001</v>
      </c>
      <c r="L45" s="57">
        <v>1</v>
      </c>
    </row>
    <row r="46" spans="1:12" x14ac:dyDescent="0.3">
      <c r="A46" s="55">
        <v>132</v>
      </c>
      <c r="B46" s="26">
        <v>1</v>
      </c>
      <c r="C46" s="26">
        <v>1</v>
      </c>
      <c r="D46" s="26" t="s">
        <v>222</v>
      </c>
      <c r="E46" s="59">
        <v>352.50020160000003</v>
      </c>
      <c r="F46" s="59">
        <v>50</v>
      </c>
      <c r="G46" s="59">
        <v>46.5</v>
      </c>
      <c r="H46" s="56" t="s">
        <v>223</v>
      </c>
      <c r="I46" s="54">
        <v>6.4823699999999998E-2</v>
      </c>
      <c r="J46" s="54">
        <v>0.52522530000000001</v>
      </c>
      <c r="K46" s="54">
        <v>0.52522530000000001</v>
      </c>
      <c r="L46" s="57">
        <v>0</v>
      </c>
    </row>
    <row r="47" spans="1:12" x14ac:dyDescent="0.3">
      <c r="A47" s="55">
        <v>133</v>
      </c>
      <c r="B47" s="26">
        <v>1</v>
      </c>
      <c r="C47" s="26">
        <v>1</v>
      </c>
      <c r="D47" s="26" t="s">
        <v>222</v>
      </c>
      <c r="E47" s="59">
        <v>245.02500000000001</v>
      </c>
      <c r="F47" s="59">
        <v>50</v>
      </c>
      <c r="G47" s="59">
        <v>46.5</v>
      </c>
      <c r="H47" s="56" t="s">
        <v>223</v>
      </c>
      <c r="I47" s="54">
        <v>4.5059299999999997E-2</v>
      </c>
      <c r="J47" s="54">
        <v>0.3650872</v>
      </c>
      <c r="K47" s="54">
        <v>0.3650872</v>
      </c>
      <c r="L47" s="57">
        <v>1</v>
      </c>
    </row>
    <row r="48" spans="1:12" x14ac:dyDescent="0.3">
      <c r="A48" s="55">
        <v>134</v>
      </c>
      <c r="B48" s="26">
        <v>1</v>
      </c>
      <c r="C48" s="26">
        <v>1</v>
      </c>
      <c r="D48" s="26" t="s">
        <v>222</v>
      </c>
      <c r="E48" s="59">
        <v>245.02500000000001</v>
      </c>
      <c r="F48" s="59">
        <v>50</v>
      </c>
      <c r="G48" s="59">
        <v>46.5</v>
      </c>
      <c r="H48" s="56" t="s">
        <v>223</v>
      </c>
      <c r="I48" s="54">
        <v>4.5059299999999997E-2</v>
      </c>
      <c r="J48" s="54">
        <v>0.3650872</v>
      </c>
      <c r="K48" s="54">
        <v>0.3650872</v>
      </c>
      <c r="L48" s="57">
        <v>0</v>
      </c>
    </row>
    <row r="49" spans="1:12" x14ac:dyDescent="0.3">
      <c r="A49" s="55">
        <v>135</v>
      </c>
      <c r="B49" s="26">
        <v>1</v>
      </c>
      <c r="C49" s="26">
        <v>1</v>
      </c>
      <c r="D49" s="26" t="s">
        <v>222</v>
      </c>
      <c r="E49" s="59">
        <v>245</v>
      </c>
      <c r="F49" s="59">
        <v>50</v>
      </c>
      <c r="G49" s="59">
        <v>46.5</v>
      </c>
      <c r="H49" s="56" t="s">
        <v>223</v>
      </c>
      <c r="I49" s="54">
        <v>4.5054700000000003E-2</v>
      </c>
      <c r="J49" s="54">
        <v>0.36504999999999999</v>
      </c>
      <c r="K49" s="54">
        <v>0.36504999999999999</v>
      </c>
      <c r="L49" s="57">
        <v>1</v>
      </c>
    </row>
    <row r="50" spans="1:12" x14ac:dyDescent="0.3">
      <c r="A50" s="55">
        <v>136</v>
      </c>
      <c r="B50" s="26">
        <v>1</v>
      </c>
      <c r="C50" s="26">
        <v>1</v>
      </c>
      <c r="D50" s="26" t="s">
        <v>222</v>
      </c>
      <c r="E50" s="59">
        <v>244.97499999999999</v>
      </c>
      <c r="F50" s="59">
        <v>50</v>
      </c>
      <c r="G50" s="59">
        <v>46.5</v>
      </c>
      <c r="H50" s="56" t="s">
        <v>223</v>
      </c>
      <c r="I50" s="54">
        <v>4.5050100000000003E-2</v>
      </c>
      <c r="J50" s="54">
        <v>0.36501270000000002</v>
      </c>
      <c r="K50" s="54">
        <v>0.36501270000000002</v>
      </c>
      <c r="L50" s="57">
        <v>0</v>
      </c>
    </row>
    <row r="51" spans="1:12" x14ac:dyDescent="0.3">
      <c r="A51" s="55">
        <v>150</v>
      </c>
      <c r="B51" s="26">
        <v>4</v>
      </c>
      <c r="C51" s="26">
        <v>4</v>
      </c>
      <c r="D51" s="26" t="s">
        <v>224</v>
      </c>
      <c r="E51" s="59">
        <v>50</v>
      </c>
      <c r="F51" s="59">
        <v>47</v>
      </c>
      <c r="G51" s="59">
        <v>2</v>
      </c>
      <c r="H51" s="56" t="s">
        <v>225</v>
      </c>
      <c r="I51" s="54">
        <v>1.6506900000000001E-2</v>
      </c>
      <c r="J51" s="54">
        <v>1.0130200000000001E-2</v>
      </c>
      <c r="K51" s="54">
        <v>4.0520899999999999E-2</v>
      </c>
      <c r="L51" s="57">
        <v>1</v>
      </c>
    </row>
    <row r="52" spans="1:12" x14ac:dyDescent="0.3">
      <c r="A52" s="55">
        <v>160</v>
      </c>
      <c r="B52" s="26">
        <v>7</v>
      </c>
      <c r="C52" s="26">
        <v>7</v>
      </c>
      <c r="D52" s="26" t="s">
        <v>226</v>
      </c>
      <c r="E52" s="59">
        <v>120</v>
      </c>
      <c r="F52" s="59">
        <v>6</v>
      </c>
      <c r="G52" s="59">
        <v>12</v>
      </c>
      <c r="H52" s="56" t="s">
        <v>227</v>
      </c>
      <c r="I52" s="54">
        <v>4.1246400000000003E-2</v>
      </c>
      <c r="J52" s="54">
        <v>2.09809E-2</v>
      </c>
      <c r="K52" s="54">
        <v>0.146866</v>
      </c>
      <c r="L52" s="57">
        <v>0</v>
      </c>
    </row>
    <row r="53" spans="1:12" x14ac:dyDescent="0.3">
      <c r="A53" s="55">
        <v>161</v>
      </c>
      <c r="B53" s="26">
        <v>6</v>
      </c>
      <c r="C53" s="26">
        <v>6</v>
      </c>
      <c r="D53" s="26" t="s">
        <v>228</v>
      </c>
      <c r="E53" s="59">
        <v>60</v>
      </c>
      <c r="F53" s="59">
        <v>60</v>
      </c>
      <c r="G53" s="59">
        <v>6</v>
      </c>
      <c r="H53" s="56" t="s">
        <v>229</v>
      </c>
      <c r="I53" s="54">
        <v>3.0940499999999999E-2</v>
      </c>
      <c r="J53" s="54">
        <v>1.9737299999999999E-2</v>
      </c>
      <c r="K53" s="54">
        <v>0.118424</v>
      </c>
      <c r="L53" s="57">
        <v>1</v>
      </c>
    </row>
    <row r="54" spans="1:12" x14ac:dyDescent="0.3">
      <c r="A54" s="55">
        <v>10011</v>
      </c>
      <c r="B54" s="26">
        <v>50</v>
      </c>
      <c r="C54" s="26">
        <v>50</v>
      </c>
      <c r="D54" s="26" t="s">
        <v>330</v>
      </c>
      <c r="E54" s="59">
        <v>5</v>
      </c>
      <c r="F54" s="59">
        <v>0</v>
      </c>
      <c r="G54" s="59">
        <v>0</v>
      </c>
      <c r="H54" s="56" t="s">
        <v>176</v>
      </c>
      <c r="I54" s="54">
        <v>0</v>
      </c>
      <c r="J54" s="54">
        <v>7.6000000000000004E-4</v>
      </c>
      <c r="K54" s="54">
        <v>3.7999999999999999E-2</v>
      </c>
      <c r="L54" s="57">
        <v>0</v>
      </c>
    </row>
    <row r="55" spans="1:12" x14ac:dyDescent="0.3">
      <c r="A55" s="55">
        <v>10012</v>
      </c>
      <c r="B55" s="26">
        <v>24</v>
      </c>
      <c r="C55" s="26">
        <v>24</v>
      </c>
      <c r="D55" s="26" t="s">
        <v>331</v>
      </c>
      <c r="E55" s="59">
        <v>8</v>
      </c>
      <c r="F55" s="59">
        <v>0</v>
      </c>
      <c r="G55" s="59">
        <v>0</v>
      </c>
      <c r="H55" s="56" t="s">
        <v>176</v>
      </c>
      <c r="I55" s="54">
        <v>0</v>
      </c>
      <c r="J55" s="54">
        <v>1.1100000000000001E-3</v>
      </c>
      <c r="K55" s="54">
        <v>2.664E-2</v>
      </c>
      <c r="L55" s="57">
        <v>1</v>
      </c>
    </row>
    <row r="56" spans="1:12" x14ac:dyDescent="0.3">
      <c r="A56" s="55">
        <v>10013</v>
      </c>
      <c r="B56" s="26">
        <v>28</v>
      </c>
      <c r="C56" s="26">
        <v>28</v>
      </c>
      <c r="D56" s="26" t="s">
        <v>332</v>
      </c>
      <c r="E56" s="59">
        <v>10</v>
      </c>
      <c r="F56" s="59">
        <v>0</v>
      </c>
      <c r="G56" s="59">
        <v>0</v>
      </c>
      <c r="H56" s="56" t="s">
        <v>176</v>
      </c>
      <c r="I56" s="54">
        <v>0</v>
      </c>
      <c r="J56" s="54">
        <v>2.5200000000000001E-3</v>
      </c>
      <c r="K56" s="54">
        <v>7.0559999999999998E-2</v>
      </c>
      <c r="L56" s="57">
        <v>0</v>
      </c>
    </row>
    <row r="57" spans="1:12" x14ac:dyDescent="0.3">
      <c r="A57" s="55">
        <v>10016</v>
      </c>
      <c r="B57" s="26">
        <v>8</v>
      </c>
      <c r="C57" s="26">
        <v>8</v>
      </c>
      <c r="D57" s="26" t="s">
        <v>335</v>
      </c>
      <c r="E57" s="59">
        <v>25</v>
      </c>
      <c r="F57" s="59">
        <v>0</v>
      </c>
      <c r="G57" s="59">
        <v>0</v>
      </c>
      <c r="H57" s="56" t="s">
        <v>176</v>
      </c>
      <c r="I57" s="54">
        <v>0</v>
      </c>
      <c r="J57" s="54">
        <v>2.3E-3</v>
      </c>
      <c r="K57" s="54">
        <v>1.84E-2</v>
      </c>
      <c r="L57" s="57">
        <v>1</v>
      </c>
    </row>
    <row r="58" spans="1:12" ht="15.6" x14ac:dyDescent="0.3">
      <c r="I58" s="204">
        <f>SUBTOTAL(9, I26:I57)</f>
        <v>6.5286923999999997</v>
      </c>
      <c r="K58" s="204">
        <f>SUBTOTAL(9, K26:K57)</f>
        <v>49.798425799999983</v>
      </c>
    </row>
    <row r="61" spans="1:12" ht="15.6" x14ac:dyDescent="0.3">
      <c r="A61" t="s">
        <v>176</v>
      </c>
      <c r="B61" t="s">
        <v>176</v>
      </c>
      <c r="C61" t="s">
        <v>176</v>
      </c>
      <c r="D61" t="s">
        <v>176</v>
      </c>
      <c r="E61" t="s">
        <v>176</v>
      </c>
      <c r="F61" t="s">
        <v>176</v>
      </c>
      <c r="G61" t="s">
        <v>176</v>
      </c>
      <c r="H61" t="s">
        <v>176</v>
      </c>
      <c r="I61" s="66">
        <f>SUBTOTAL(9,I10:I58)</f>
        <v>56.244787300000006</v>
      </c>
      <c r="J61" t="s">
        <v>176</v>
      </c>
      <c r="K61" s="66">
        <f>SUBTOTAL(9,K10:K58)</f>
        <v>334.06793220000003</v>
      </c>
      <c r="L61" t="s">
        <v>176</v>
      </c>
    </row>
  </sheetData>
  <mergeCells count="1">
    <mergeCell ref="A1:K1"/>
  </mergeCells>
  <conditionalFormatting sqref="A4:A5">
    <cfRule type="expression" dxfId="39" priority="10">
      <formula>$N4=1</formula>
    </cfRule>
  </conditionalFormatting>
  <conditionalFormatting sqref="A6">
    <cfRule type="expression" dxfId="38" priority="7">
      <formula>$O4=1</formula>
    </cfRule>
  </conditionalFormatting>
  <conditionalFormatting sqref="A1:Z2 A3 C3:C5 G3:Z5 H6:Z6 A7:Z1048576">
    <cfRule type="expression" dxfId="37" priority="11">
      <formula>$L1=1</formula>
    </cfRule>
  </conditionalFormatting>
  <conditionalFormatting sqref="B3:B5">
    <cfRule type="expression" dxfId="36" priority="8">
      <formula>$N3=1</formula>
    </cfRule>
  </conditionalFormatting>
  <conditionalFormatting sqref="B6:C6">
    <cfRule type="expression" dxfId="35" priority="5">
      <formula>$O6=1</formula>
    </cfRule>
  </conditionalFormatting>
  <conditionalFormatting sqref="E3:F3 E5:F5">
    <cfRule type="expression" dxfId="34" priority="9">
      <formula>$N3=1</formula>
    </cfRule>
  </conditionalFormatting>
  <conditionalFormatting sqref="E4:F4">
    <cfRule type="expression" dxfId="33" priority="3">
      <formula>$O4=1</formula>
    </cfRule>
  </conditionalFormatting>
  <conditionalFormatting sqref="E6:G6">
    <cfRule type="expression" dxfId="32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9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5"/>
  <sheetViews>
    <sheetView topLeftCell="A91" zoomScaleNormal="100" workbookViewId="0">
      <selection activeCell="J139" sqref="J139"/>
    </sheetView>
  </sheetViews>
  <sheetFormatPr defaultColWidth="11.44140625" defaultRowHeight="14.4" x14ac:dyDescent="0.3"/>
  <cols>
    <col min="1" max="1" width="36.5546875" customWidth="1"/>
    <col min="2" max="2" width="27.33203125" customWidth="1"/>
    <col min="3" max="3" width="9.5546875" customWidth="1"/>
    <col min="4" max="4" width="12.5546875" bestFit="1" customWidth="1"/>
    <col min="5" max="5" width="15.88671875" bestFit="1" customWidth="1"/>
    <col min="6" max="6" width="15.33203125" bestFit="1" customWidth="1"/>
    <col min="7" max="7" width="13.44140625" bestFit="1" customWidth="1"/>
    <col min="8" max="8" width="11.44140625" bestFit="1" customWidth="1"/>
    <col min="9" max="9" width="11.44140625" customWidth="1"/>
  </cols>
  <sheetData>
    <row r="1" spans="1:10" x14ac:dyDescent="0.3">
      <c r="A1" s="93" t="s">
        <v>68</v>
      </c>
      <c r="B1" s="93" t="s">
        <v>69</v>
      </c>
      <c r="C1" s="93" t="s">
        <v>70</v>
      </c>
      <c r="D1" s="153" t="s">
        <v>71</v>
      </c>
      <c r="E1" s="153" t="s">
        <v>72</v>
      </c>
      <c r="F1" s="153" t="s">
        <v>73</v>
      </c>
      <c r="G1" s="153" t="s">
        <v>74</v>
      </c>
      <c r="H1" s="153" t="s">
        <v>75</v>
      </c>
      <c r="I1" s="93" t="s">
        <v>76</v>
      </c>
    </row>
    <row r="2" spans="1:10" x14ac:dyDescent="0.3">
      <c r="A2" s="95"/>
      <c r="B2" s="69"/>
      <c r="C2" s="69">
        <v>6000</v>
      </c>
      <c r="D2" s="69">
        <v>4.5</v>
      </c>
      <c r="E2" s="69">
        <v>0</v>
      </c>
      <c r="F2" s="69">
        <v>0</v>
      </c>
      <c r="G2" s="69">
        <v>0</v>
      </c>
      <c r="H2" s="69">
        <v>1</v>
      </c>
      <c r="I2" s="72"/>
      <c r="J2" t="s">
        <v>77</v>
      </c>
    </row>
    <row r="3" spans="1:10" x14ac:dyDescent="0.3">
      <c r="A3" s="73" t="s">
        <v>78</v>
      </c>
      <c r="B3" t="s">
        <v>79</v>
      </c>
      <c r="C3">
        <v>4100</v>
      </c>
      <c r="D3">
        <v>4.5</v>
      </c>
      <c r="E3">
        <v>0</v>
      </c>
      <c r="F3">
        <v>0</v>
      </c>
      <c r="G3">
        <v>0</v>
      </c>
      <c r="H3">
        <v>1</v>
      </c>
      <c r="I3" s="74"/>
      <c r="J3" t="s">
        <v>77</v>
      </c>
    </row>
    <row r="4" spans="1:10" x14ac:dyDescent="0.3">
      <c r="A4" s="73" t="s">
        <v>78</v>
      </c>
      <c r="B4" t="s">
        <v>80</v>
      </c>
      <c r="C4">
        <v>4100</v>
      </c>
      <c r="D4">
        <v>4.5</v>
      </c>
      <c r="E4">
        <v>0</v>
      </c>
      <c r="F4">
        <v>50</v>
      </c>
      <c r="G4">
        <v>50</v>
      </c>
      <c r="H4">
        <v>1</v>
      </c>
      <c r="I4" s="74"/>
      <c r="J4" t="s">
        <v>77</v>
      </c>
    </row>
    <row r="5" spans="1:10" x14ac:dyDescent="0.3">
      <c r="A5" s="73" t="s">
        <v>81</v>
      </c>
      <c r="B5" t="s">
        <v>79</v>
      </c>
      <c r="C5">
        <v>4100</v>
      </c>
      <c r="D5">
        <v>4.5</v>
      </c>
      <c r="E5">
        <v>0</v>
      </c>
      <c r="F5">
        <v>0</v>
      </c>
      <c r="G5">
        <v>0</v>
      </c>
      <c r="H5">
        <v>1</v>
      </c>
      <c r="I5" s="74"/>
      <c r="J5" t="s">
        <v>77</v>
      </c>
    </row>
    <row r="6" spans="1:10" x14ac:dyDescent="0.3">
      <c r="A6" s="73" t="s">
        <v>81</v>
      </c>
      <c r="B6" t="s">
        <v>80</v>
      </c>
      <c r="C6">
        <v>4100</v>
      </c>
      <c r="D6">
        <v>4.5</v>
      </c>
      <c r="E6">
        <v>0</v>
      </c>
      <c r="F6">
        <v>50</v>
      </c>
      <c r="G6">
        <v>50</v>
      </c>
      <c r="H6">
        <v>1</v>
      </c>
      <c r="I6" s="74"/>
      <c r="J6" t="s">
        <v>77</v>
      </c>
    </row>
    <row r="7" spans="1:10" x14ac:dyDescent="0.3">
      <c r="A7" s="73" t="s">
        <v>82</v>
      </c>
      <c r="B7" t="s">
        <v>79</v>
      </c>
      <c r="C7">
        <v>2600</v>
      </c>
      <c r="D7">
        <v>4.5</v>
      </c>
      <c r="E7">
        <v>0</v>
      </c>
      <c r="F7">
        <v>0</v>
      </c>
      <c r="G7">
        <v>0</v>
      </c>
      <c r="H7">
        <v>1</v>
      </c>
      <c r="I7" s="74"/>
      <c r="J7" t="s">
        <v>77</v>
      </c>
    </row>
    <row r="8" spans="1:10" x14ac:dyDescent="0.3">
      <c r="A8" s="73" t="s">
        <v>82</v>
      </c>
      <c r="B8" t="s">
        <v>80</v>
      </c>
      <c r="C8">
        <v>2600</v>
      </c>
      <c r="D8">
        <v>4.5</v>
      </c>
      <c r="E8">
        <v>0</v>
      </c>
      <c r="F8">
        <v>50</v>
      </c>
      <c r="G8">
        <v>50</v>
      </c>
      <c r="H8">
        <v>1</v>
      </c>
      <c r="I8" s="74"/>
      <c r="J8" t="s">
        <v>77</v>
      </c>
    </row>
    <row r="9" spans="1:10" x14ac:dyDescent="0.3">
      <c r="A9" s="73" t="s">
        <v>83</v>
      </c>
      <c r="B9" t="s">
        <v>79</v>
      </c>
      <c r="C9">
        <v>2600</v>
      </c>
      <c r="D9">
        <v>4.5</v>
      </c>
      <c r="E9">
        <v>0</v>
      </c>
      <c r="F9">
        <v>0</v>
      </c>
      <c r="G9">
        <v>0</v>
      </c>
      <c r="H9">
        <v>1</v>
      </c>
      <c r="I9" s="74"/>
      <c r="J9" t="s">
        <v>77</v>
      </c>
    </row>
    <row r="10" spans="1:10" x14ac:dyDescent="0.3">
      <c r="A10" s="73" t="s">
        <v>83</v>
      </c>
      <c r="B10" t="s">
        <v>80</v>
      </c>
      <c r="C10">
        <v>2600</v>
      </c>
      <c r="D10">
        <v>4.5</v>
      </c>
      <c r="E10">
        <v>0</v>
      </c>
      <c r="F10">
        <v>50</v>
      </c>
      <c r="G10">
        <v>50</v>
      </c>
      <c r="H10">
        <v>1</v>
      </c>
      <c r="I10" s="74"/>
      <c r="J10" t="s">
        <v>77</v>
      </c>
    </row>
    <row r="11" spans="1:10" x14ac:dyDescent="0.3">
      <c r="A11" s="73" t="s">
        <v>84</v>
      </c>
      <c r="B11" t="s">
        <v>79</v>
      </c>
      <c r="C11">
        <v>2600</v>
      </c>
      <c r="D11">
        <v>4.5</v>
      </c>
      <c r="E11">
        <v>0</v>
      </c>
      <c r="F11">
        <v>0</v>
      </c>
      <c r="G11">
        <v>0</v>
      </c>
      <c r="H11">
        <v>1</v>
      </c>
      <c r="I11" s="74"/>
      <c r="J11" t="s">
        <v>77</v>
      </c>
    </row>
    <row r="12" spans="1:10" x14ac:dyDescent="0.3">
      <c r="A12" s="73" t="s">
        <v>84</v>
      </c>
      <c r="B12" t="s">
        <v>80</v>
      </c>
      <c r="C12">
        <v>2600</v>
      </c>
      <c r="D12">
        <v>4.5</v>
      </c>
      <c r="E12">
        <v>0</v>
      </c>
      <c r="F12">
        <v>50</v>
      </c>
      <c r="G12">
        <v>50</v>
      </c>
      <c r="H12">
        <v>1</v>
      </c>
      <c r="I12" s="74"/>
      <c r="J12" t="s">
        <v>77</v>
      </c>
    </row>
    <row r="13" spans="1:10" x14ac:dyDescent="0.3">
      <c r="A13" s="73" t="s">
        <v>85</v>
      </c>
      <c r="B13" t="s">
        <v>79</v>
      </c>
      <c r="C13">
        <v>4100</v>
      </c>
      <c r="D13">
        <v>4.5</v>
      </c>
      <c r="E13">
        <v>0</v>
      </c>
      <c r="F13">
        <v>0</v>
      </c>
      <c r="G13">
        <v>0</v>
      </c>
      <c r="H13">
        <v>1</v>
      </c>
      <c r="I13" s="74"/>
      <c r="J13" t="s">
        <v>77</v>
      </c>
    </row>
    <row r="14" spans="1:10" x14ac:dyDescent="0.3">
      <c r="A14" s="73" t="s">
        <v>85</v>
      </c>
      <c r="B14" t="s">
        <v>80</v>
      </c>
      <c r="C14">
        <v>4100</v>
      </c>
      <c r="D14">
        <v>4.5</v>
      </c>
      <c r="E14">
        <v>0</v>
      </c>
      <c r="F14">
        <v>50</v>
      </c>
      <c r="G14">
        <v>50</v>
      </c>
      <c r="H14">
        <v>1</v>
      </c>
      <c r="I14" s="74"/>
      <c r="J14" t="s">
        <v>77</v>
      </c>
    </row>
    <row r="15" spans="1:10" x14ac:dyDescent="0.3">
      <c r="A15" s="73" t="s">
        <v>86</v>
      </c>
      <c r="B15" t="s">
        <v>79</v>
      </c>
      <c r="C15">
        <v>4100</v>
      </c>
      <c r="D15">
        <v>4.5</v>
      </c>
      <c r="E15">
        <v>0</v>
      </c>
      <c r="F15">
        <v>0</v>
      </c>
      <c r="G15">
        <v>0</v>
      </c>
      <c r="H15">
        <v>1</v>
      </c>
      <c r="I15" s="74"/>
      <c r="J15" t="s">
        <v>77</v>
      </c>
    </row>
    <row r="16" spans="1:10" x14ac:dyDescent="0.3">
      <c r="A16" s="73" t="s">
        <v>86</v>
      </c>
      <c r="B16" t="s">
        <v>80</v>
      </c>
      <c r="C16">
        <v>4100</v>
      </c>
      <c r="D16">
        <v>4.5</v>
      </c>
      <c r="E16">
        <v>0</v>
      </c>
      <c r="F16">
        <v>50</v>
      </c>
      <c r="G16">
        <v>50</v>
      </c>
      <c r="H16">
        <v>1</v>
      </c>
      <c r="I16" s="74"/>
      <c r="J16" t="s">
        <v>77</v>
      </c>
    </row>
    <row r="17" spans="1:10" x14ac:dyDescent="0.3">
      <c r="A17" t="s">
        <v>87</v>
      </c>
      <c r="B17" t="s">
        <v>79</v>
      </c>
      <c r="C17">
        <v>4100</v>
      </c>
      <c r="D17">
        <v>4.5</v>
      </c>
      <c r="E17">
        <v>0</v>
      </c>
      <c r="F17">
        <v>0</v>
      </c>
      <c r="G17">
        <v>0</v>
      </c>
      <c r="H17">
        <v>1</v>
      </c>
      <c r="I17" s="74"/>
      <c r="J17" t="s">
        <v>77</v>
      </c>
    </row>
    <row r="18" spans="1:10" x14ac:dyDescent="0.3">
      <c r="A18" t="s">
        <v>87</v>
      </c>
      <c r="B18" t="s">
        <v>80</v>
      </c>
      <c r="C18">
        <v>4100</v>
      </c>
      <c r="D18">
        <v>4.5</v>
      </c>
      <c r="E18">
        <v>0</v>
      </c>
      <c r="F18">
        <v>50</v>
      </c>
      <c r="G18">
        <v>50</v>
      </c>
      <c r="H18">
        <v>1</v>
      </c>
      <c r="I18" s="74"/>
      <c r="J18" t="s">
        <v>77</v>
      </c>
    </row>
    <row r="19" spans="1:10" x14ac:dyDescent="0.3">
      <c r="A19" s="73" t="s">
        <v>88</v>
      </c>
      <c r="B19" t="s">
        <v>79</v>
      </c>
      <c r="C19">
        <v>4100</v>
      </c>
      <c r="D19">
        <v>4.5</v>
      </c>
      <c r="E19">
        <v>0</v>
      </c>
      <c r="F19">
        <v>0</v>
      </c>
      <c r="G19">
        <v>0</v>
      </c>
      <c r="H19">
        <v>1</v>
      </c>
      <c r="I19" s="74"/>
      <c r="J19" t="s">
        <v>77</v>
      </c>
    </row>
    <row r="20" spans="1:10" x14ac:dyDescent="0.3">
      <c r="A20" t="s">
        <v>88</v>
      </c>
      <c r="B20" t="s">
        <v>80</v>
      </c>
      <c r="C20">
        <v>4100</v>
      </c>
      <c r="D20">
        <v>4.5</v>
      </c>
      <c r="E20">
        <v>0</v>
      </c>
      <c r="F20">
        <v>50</v>
      </c>
      <c r="G20">
        <v>50</v>
      </c>
      <c r="H20">
        <v>1</v>
      </c>
      <c r="I20" s="74"/>
      <c r="J20" t="s">
        <v>77</v>
      </c>
    </row>
    <row r="21" spans="1:10" x14ac:dyDescent="0.3">
      <c r="A21" s="73" t="s">
        <v>89</v>
      </c>
      <c r="B21" t="s">
        <v>79</v>
      </c>
      <c r="C21">
        <v>2600</v>
      </c>
      <c r="D21">
        <v>4.5</v>
      </c>
      <c r="E21">
        <v>0</v>
      </c>
      <c r="F21">
        <v>0</v>
      </c>
      <c r="G21">
        <v>0</v>
      </c>
      <c r="H21">
        <v>1</v>
      </c>
      <c r="I21" s="74"/>
      <c r="J21" t="s">
        <v>77</v>
      </c>
    </row>
    <row r="22" spans="1:10" x14ac:dyDescent="0.3">
      <c r="A22" t="s">
        <v>89</v>
      </c>
      <c r="B22" t="s">
        <v>80</v>
      </c>
      <c r="C22">
        <v>2600</v>
      </c>
      <c r="D22">
        <v>4.5</v>
      </c>
      <c r="E22">
        <v>0</v>
      </c>
      <c r="F22">
        <v>50</v>
      </c>
      <c r="G22">
        <v>50</v>
      </c>
      <c r="H22">
        <v>1</v>
      </c>
      <c r="I22" s="74"/>
      <c r="J22" t="s">
        <v>77</v>
      </c>
    </row>
    <row r="23" spans="1:10" x14ac:dyDescent="0.3">
      <c r="A23" s="73" t="s">
        <v>90</v>
      </c>
      <c r="B23" t="s">
        <v>79</v>
      </c>
      <c r="C23">
        <v>2600</v>
      </c>
      <c r="D23">
        <v>4.5</v>
      </c>
      <c r="E23">
        <v>0</v>
      </c>
      <c r="F23">
        <v>0</v>
      </c>
      <c r="G23">
        <v>0</v>
      </c>
      <c r="H23">
        <v>1</v>
      </c>
      <c r="I23" s="74"/>
      <c r="J23" t="s">
        <v>77</v>
      </c>
    </row>
    <row r="24" spans="1:10" x14ac:dyDescent="0.3">
      <c r="A24" t="s">
        <v>90</v>
      </c>
      <c r="B24" t="s">
        <v>80</v>
      </c>
      <c r="C24">
        <v>2600</v>
      </c>
      <c r="D24">
        <v>4.5</v>
      </c>
      <c r="E24">
        <v>0</v>
      </c>
      <c r="F24">
        <v>50</v>
      </c>
      <c r="G24">
        <v>50</v>
      </c>
      <c r="H24">
        <v>1</v>
      </c>
      <c r="I24" s="74"/>
      <c r="J24" t="s">
        <v>77</v>
      </c>
    </row>
    <row r="25" spans="1:10" x14ac:dyDescent="0.3">
      <c r="A25" s="73" t="s">
        <v>91</v>
      </c>
      <c r="B25" t="s">
        <v>79</v>
      </c>
      <c r="C25">
        <v>4100</v>
      </c>
      <c r="D25">
        <v>4.5</v>
      </c>
      <c r="E25">
        <v>0</v>
      </c>
      <c r="F25">
        <v>0</v>
      </c>
      <c r="G25">
        <v>0</v>
      </c>
      <c r="H25">
        <v>1</v>
      </c>
      <c r="I25" s="74"/>
      <c r="J25" t="s">
        <v>77</v>
      </c>
    </row>
    <row r="26" spans="1:10" x14ac:dyDescent="0.3">
      <c r="A26" t="s">
        <v>91</v>
      </c>
      <c r="B26" t="s">
        <v>80</v>
      </c>
      <c r="C26">
        <v>4100</v>
      </c>
      <c r="D26">
        <v>4.5</v>
      </c>
      <c r="E26">
        <v>0</v>
      </c>
      <c r="F26">
        <v>50</v>
      </c>
      <c r="G26">
        <v>50</v>
      </c>
      <c r="H26">
        <v>1</v>
      </c>
      <c r="I26" s="74"/>
      <c r="J26" t="s">
        <v>77</v>
      </c>
    </row>
    <row r="27" spans="1:10" x14ac:dyDescent="0.3">
      <c r="A27" s="73" t="s">
        <v>92</v>
      </c>
      <c r="B27" t="s">
        <v>79</v>
      </c>
      <c r="C27">
        <v>4100</v>
      </c>
      <c r="D27">
        <v>4.5</v>
      </c>
      <c r="E27">
        <v>0</v>
      </c>
      <c r="F27">
        <v>0</v>
      </c>
      <c r="G27">
        <v>0</v>
      </c>
      <c r="H27">
        <v>1</v>
      </c>
      <c r="I27" s="74"/>
      <c r="J27" t="s">
        <v>77</v>
      </c>
    </row>
    <row r="28" spans="1:10" x14ac:dyDescent="0.3">
      <c r="A28" t="s">
        <v>92</v>
      </c>
      <c r="B28" t="s">
        <v>80</v>
      </c>
      <c r="C28">
        <v>4100</v>
      </c>
      <c r="D28">
        <v>4.5</v>
      </c>
      <c r="E28">
        <v>0</v>
      </c>
      <c r="F28">
        <v>50</v>
      </c>
      <c r="G28">
        <v>50</v>
      </c>
      <c r="H28">
        <v>1</v>
      </c>
      <c r="I28" s="74"/>
      <c r="J28" t="s">
        <v>77</v>
      </c>
    </row>
    <row r="29" spans="1:10" x14ac:dyDescent="0.3">
      <c r="A29" s="73" t="s">
        <v>93</v>
      </c>
      <c r="B29" t="s">
        <v>79</v>
      </c>
      <c r="C29">
        <v>4100</v>
      </c>
      <c r="D29">
        <v>4.5</v>
      </c>
      <c r="E29">
        <v>0</v>
      </c>
      <c r="F29">
        <v>0</v>
      </c>
      <c r="G29">
        <v>0</v>
      </c>
      <c r="H29">
        <v>1</v>
      </c>
      <c r="I29" s="74"/>
      <c r="J29" t="s">
        <v>77</v>
      </c>
    </row>
    <row r="30" spans="1:10" x14ac:dyDescent="0.3">
      <c r="A30" s="73" t="s">
        <v>93</v>
      </c>
      <c r="B30" t="s">
        <v>80</v>
      </c>
      <c r="C30">
        <v>4100</v>
      </c>
      <c r="D30">
        <v>4.5</v>
      </c>
      <c r="E30">
        <v>0</v>
      </c>
      <c r="F30">
        <v>50</v>
      </c>
      <c r="G30">
        <v>50</v>
      </c>
      <c r="H30">
        <v>1</v>
      </c>
      <c r="I30" s="74"/>
      <c r="J30" t="s">
        <v>77</v>
      </c>
    </row>
    <row r="31" spans="1:10" x14ac:dyDescent="0.3">
      <c r="A31" s="73" t="s">
        <v>94</v>
      </c>
      <c r="B31" t="s">
        <v>79</v>
      </c>
      <c r="C31">
        <v>4100</v>
      </c>
      <c r="D31">
        <v>4.5</v>
      </c>
      <c r="E31">
        <v>0</v>
      </c>
      <c r="F31">
        <v>0</v>
      </c>
      <c r="G31">
        <v>0</v>
      </c>
      <c r="H31">
        <v>1</v>
      </c>
      <c r="I31" s="74"/>
      <c r="J31" t="s">
        <v>77</v>
      </c>
    </row>
    <row r="32" spans="1:10" x14ac:dyDescent="0.3">
      <c r="A32" s="73" t="s">
        <v>94</v>
      </c>
      <c r="B32" t="s">
        <v>80</v>
      </c>
      <c r="C32">
        <v>4100</v>
      </c>
      <c r="D32">
        <v>4.5</v>
      </c>
      <c r="E32">
        <v>0</v>
      </c>
      <c r="F32">
        <v>50</v>
      </c>
      <c r="G32">
        <v>50</v>
      </c>
      <c r="H32">
        <v>1</v>
      </c>
      <c r="I32" s="74"/>
      <c r="J32" t="s">
        <v>77</v>
      </c>
    </row>
    <row r="33" spans="1:10" x14ac:dyDescent="0.3">
      <c r="A33" s="73" t="s">
        <v>95</v>
      </c>
      <c r="B33" t="s">
        <v>79</v>
      </c>
      <c r="C33">
        <v>4100</v>
      </c>
      <c r="D33">
        <v>4.5</v>
      </c>
      <c r="E33">
        <v>0</v>
      </c>
      <c r="F33">
        <v>0</v>
      </c>
      <c r="G33">
        <v>0</v>
      </c>
      <c r="H33">
        <v>1</v>
      </c>
      <c r="I33" s="74"/>
      <c r="J33" t="s">
        <v>77</v>
      </c>
    </row>
    <row r="34" spans="1:10" x14ac:dyDescent="0.3">
      <c r="A34" s="73" t="s">
        <v>95</v>
      </c>
      <c r="B34" t="s">
        <v>80</v>
      </c>
      <c r="C34">
        <v>4100</v>
      </c>
      <c r="D34">
        <v>4.5</v>
      </c>
      <c r="E34">
        <v>0</v>
      </c>
      <c r="F34">
        <v>50</v>
      </c>
      <c r="G34">
        <v>50</v>
      </c>
      <c r="H34">
        <v>1</v>
      </c>
      <c r="I34" s="74"/>
      <c r="J34" t="s">
        <v>77</v>
      </c>
    </row>
    <row r="35" spans="1:10" x14ac:dyDescent="0.3">
      <c r="A35" s="73" t="s">
        <v>96</v>
      </c>
      <c r="B35" t="s">
        <v>79</v>
      </c>
      <c r="C35">
        <v>4100</v>
      </c>
      <c r="D35">
        <v>4.5</v>
      </c>
      <c r="E35">
        <v>0</v>
      </c>
      <c r="F35">
        <v>0</v>
      </c>
      <c r="G35">
        <v>0</v>
      </c>
      <c r="H35">
        <v>1</v>
      </c>
      <c r="I35" s="74"/>
      <c r="J35" t="s">
        <v>77</v>
      </c>
    </row>
    <row r="36" spans="1:10" x14ac:dyDescent="0.3">
      <c r="A36" s="73" t="s">
        <v>96</v>
      </c>
      <c r="B36" t="s">
        <v>80</v>
      </c>
      <c r="C36">
        <v>4100</v>
      </c>
      <c r="D36">
        <v>4.5</v>
      </c>
      <c r="E36">
        <v>0</v>
      </c>
      <c r="F36">
        <v>50</v>
      </c>
      <c r="G36">
        <v>50</v>
      </c>
      <c r="H36">
        <v>1</v>
      </c>
      <c r="I36" s="74"/>
      <c r="J36" t="s">
        <v>77</v>
      </c>
    </row>
    <row r="37" spans="1:10" x14ac:dyDescent="0.3">
      <c r="A37" s="73" t="s">
        <v>97</v>
      </c>
      <c r="B37" t="s">
        <v>79</v>
      </c>
      <c r="C37">
        <v>2600</v>
      </c>
      <c r="D37">
        <v>4.5</v>
      </c>
      <c r="E37">
        <v>0</v>
      </c>
      <c r="F37">
        <v>0</v>
      </c>
      <c r="G37">
        <v>0</v>
      </c>
      <c r="H37">
        <v>1</v>
      </c>
      <c r="I37" s="74"/>
      <c r="J37" t="s">
        <v>77</v>
      </c>
    </row>
    <row r="38" spans="1:10" x14ac:dyDescent="0.3">
      <c r="A38" s="73" t="s">
        <v>97</v>
      </c>
      <c r="B38" t="s">
        <v>80</v>
      </c>
      <c r="C38">
        <v>2600</v>
      </c>
      <c r="D38">
        <v>4.5</v>
      </c>
      <c r="E38">
        <v>0</v>
      </c>
      <c r="F38">
        <v>50</v>
      </c>
      <c r="G38">
        <v>50</v>
      </c>
      <c r="H38">
        <v>1</v>
      </c>
      <c r="I38" s="74"/>
      <c r="J38" t="s">
        <v>77</v>
      </c>
    </row>
    <row r="39" spans="1:10" x14ac:dyDescent="0.3">
      <c r="A39" s="73" t="s">
        <v>98</v>
      </c>
      <c r="B39" t="s">
        <v>79</v>
      </c>
      <c r="C39">
        <v>2600</v>
      </c>
      <c r="D39">
        <v>4.5</v>
      </c>
      <c r="E39">
        <v>0</v>
      </c>
      <c r="F39">
        <v>0</v>
      </c>
      <c r="G39">
        <v>0</v>
      </c>
      <c r="H39">
        <v>1</v>
      </c>
      <c r="I39" s="74"/>
      <c r="J39" t="s">
        <v>77</v>
      </c>
    </row>
    <row r="40" spans="1:10" x14ac:dyDescent="0.3">
      <c r="A40" s="73" t="s">
        <v>98</v>
      </c>
      <c r="B40" t="s">
        <v>80</v>
      </c>
      <c r="C40">
        <v>2600</v>
      </c>
      <c r="D40">
        <v>4.5</v>
      </c>
      <c r="E40">
        <v>0</v>
      </c>
      <c r="F40">
        <v>50</v>
      </c>
      <c r="G40">
        <v>50</v>
      </c>
      <c r="H40">
        <v>1</v>
      </c>
      <c r="I40" s="74"/>
      <c r="J40" t="s">
        <v>77</v>
      </c>
    </row>
    <row r="41" spans="1:10" x14ac:dyDescent="0.3">
      <c r="A41" s="73" t="s">
        <v>99</v>
      </c>
      <c r="B41" t="s">
        <v>79</v>
      </c>
      <c r="C41">
        <v>2600</v>
      </c>
      <c r="D41">
        <v>4.5</v>
      </c>
      <c r="E41">
        <v>0</v>
      </c>
      <c r="F41">
        <v>0</v>
      </c>
      <c r="G41">
        <v>0</v>
      </c>
      <c r="H41">
        <v>1</v>
      </c>
      <c r="I41" s="74"/>
      <c r="J41" t="s">
        <v>77</v>
      </c>
    </row>
    <row r="42" spans="1:10" x14ac:dyDescent="0.3">
      <c r="A42" s="73" t="s">
        <v>99</v>
      </c>
      <c r="B42" t="s">
        <v>80</v>
      </c>
      <c r="C42">
        <v>2600</v>
      </c>
      <c r="D42">
        <v>4.5</v>
      </c>
      <c r="E42">
        <v>0</v>
      </c>
      <c r="F42">
        <v>50</v>
      </c>
      <c r="G42">
        <v>50</v>
      </c>
      <c r="H42">
        <v>1</v>
      </c>
      <c r="I42" s="74"/>
      <c r="J42" t="s">
        <v>77</v>
      </c>
    </row>
    <row r="43" spans="1:10" x14ac:dyDescent="0.3">
      <c r="A43" s="73" t="s">
        <v>100</v>
      </c>
      <c r="B43" t="s">
        <v>79</v>
      </c>
      <c r="C43">
        <v>2600</v>
      </c>
      <c r="D43">
        <v>4.5</v>
      </c>
      <c r="E43">
        <v>0</v>
      </c>
      <c r="F43">
        <v>0</v>
      </c>
      <c r="G43">
        <v>0</v>
      </c>
      <c r="H43">
        <v>1</v>
      </c>
      <c r="I43" s="74"/>
      <c r="J43" t="s">
        <v>77</v>
      </c>
    </row>
    <row r="44" spans="1:10" x14ac:dyDescent="0.3">
      <c r="A44" t="s">
        <v>100</v>
      </c>
      <c r="B44" t="s">
        <v>80</v>
      </c>
      <c r="C44">
        <v>2600</v>
      </c>
      <c r="D44">
        <v>4.5</v>
      </c>
      <c r="E44">
        <v>0</v>
      </c>
      <c r="F44">
        <v>50</v>
      </c>
      <c r="G44">
        <v>50</v>
      </c>
      <c r="H44">
        <v>1</v>
      </c>
      <c r="I44" s="74"/>
      <c r="J44" t="s">
        <v>77</v>
      </c>
    </row>
    <row r="45" spans="1:10" x14ac:dyDescent="0.3">
      <c r="A45" t="s">
        <v>101</v>
      </c>
      <c r="B45" t="s">
        <v>79</v>
      </c>
      <c r="C45">
        <v>2600</v>
      </c>
      <c r="D45">
        <v>4.5</v>
      </c>
      <c r="E45">
        <v>0</v>
      </c>
      <c r="F45">
        <v>0</v>
      </c>
      <c r="G45">
        <v>0</v>
      </c>
      <c r="H45">
        <v>1</v>
      </c>
      <c r="I45" s="74"/>
      <c r="J45" t="s">
        <v>77</v>
      </c>
    </row>
    <row r="46" spans="1:10" x14ac:dyDescent="0.3">
      <c r="A46" t="s">
        <v>101</v>
      </c>
      <c r="B46" t="s">
        <v>80</v>
      </c>
      <c r="C46">
        <v>2600</v>
      </c>
      <c r="D46">
        <v>4.5</v>
      </c>
      <c r="E46">
        <v>0</v>
      </c>
      <c r="F46">
        <v>50</v>
      </c>
      <c r="G46">
        <v>50</v>
      </c>
      <c r="H46">
        <v>1</v>
      </c>
      <c r="I46" s="74"/>
      <c r="J46" t="s">
        <v>77</v>
      </c>
    </row>
    <row r="47" spans="1:10" x14ac:dyDescent="0.3">
      <c r="A47" t="s">
        <v>102</v>
      </c>
      <c r="B47" t="s">
        <v>79</v>
      </c>
      <c r="C47">
        <v>6000</v>
      </c>
      <c r="D47">
        <v>4.5</v>
      </c>
      <c r="E47">
        <v>0</v>
      </c>
      <c r="F47">
        <v>0</v>
      </c>
      <c r="G47">
        <v>0</v>
      </c>
      <c r="H47">
        <v>1</v>
      </c>
      <c r="I47" s="74"/>
      <c r="J47" t="s">
        <v>77</v>
      </c>
    </row>
    <row r="48" spans="1:10" x14ac:dyDescent="0.3">
      <c r="A48" t="s">
        <v>102</v>
      </c>
      <c r="B48" t="s">
        <v>80</v>
      </c>
      <c r="C48">
        <v>6000</v>
      </c>
      <c r="D48">
        <v>4.5</v>
      </c>
      <c r="E48">
        <v>0</v>
      </c>
      <c r="F48">
        <v>50</v>
      </c>
      <c r="G48">
        <v>50</v>
      </c>
      <c r="H48">
        <v>1</v>
      </c>
      <c r="I48" s="74"/>
      <c r="J48" t="s">
        <v>77</v>
      </c>
    </row>
    <row r="49" spans="1:10" x14ac:dyDescent="0.3">
      <c r="A49" t="s">
        <v>103</v>
      </c>
      <c r="B49" t="s">
        <v>79</v>
      </c>
      <c r="C49">
        <v>6000</v>
      </c>
      <c r="D49">
        <v>4.5</v>
      </c>
      <c r="E49">
        <v>0</v>
      </c>
      <c r="F49">
        <v>0</v>
      </c>
      <c r="G49">
        <v>0</v>
      </c>
      <c r="H49">
        <v>1</v>
      </c>
      <c r="I49" s="74"/>
      <c r="J49" t="s">
        <v>77</v>
      </c>
    </row>
    <row r="50" spans="1:10" x14ac:dyDescent="0.3">
      <c r="A50" t="s">
        <v>103</v>
      </c>
      <c r="B50" t="s">
        <v>80</v>
      </c>
      <c r="C50">
        <v>6000</v>
      </c>
      <c r="D50">
        <v>4.5</v>
      </c>
      <c r="E50">
        <v>0</v>
      </c>
      <c r="F50">
        <v>50</v>
      </c>
      <c r="G50">
        <v>50</v>
      </c>
      <c r="H50">
        <v>1</v>
      </c>
      <c r="I50" s="74"/>
      <c r="J50" t="s">
        <v>77</v>
      </c>
    </row>
    <row r="51" spans="1:10" x14ac:dyDescent="0.3">
      <c r="A51" t="s">
        <v>104</v>
      </c>
      <c r="B51" t="s">
        <v>79</v>
      </c>
      <c r="C51">
        <v>6000</v>
      </c>
      <c r="D51">
        <v>4.5</v>
      </c>
      <c r="E51">
        <v>0</v>
      </c>
      <c r="F51">
        <v>0</v>
      </c>
      <c r="G51">
        <v>0</v>
      </c>
      <c r="H51">
        <v>1</v>
      </c>
      <c r="I51" s="74"/>
      <c r="J51" t="s">
        <v>77</v>
      </c>
    </row>
    <row r="52" spans="1:10" x14ac:dyDescent="0.3">
      <c r="A52" t="s">
        <v>104</v>
      </c>
      <c r="B52" t="s">
        <v>80</v>
      </c>
      <c r="C52">
        <v>6000</v>
      </c>
      <c r="D52">
        <v>4.5</v>
      </c>
      <c r="E52">
        <v>0</v>
      </c>
      <c r="F52">
        <v>50</v>
      </c>
      <c r="G52">
        <v>50</v>
      </c>
      <c r="H52">
        <v>1</v>
      </c>
      <c r="I52" s="74"/>
      <c r="J52" t="s">
        <v>77</v>
      </c>
    </row>
    <row r="53" spans="1:10" x14ac:dyDescent="0.3">
      <c r="A53" t="s">
        <v>105</v>
      </c>
      <c r="B53" t="s">
        <v>79</v>
      </c>
      <c r="C53">
        <v>6000</v>
      </c>
      <c r="D53">
        <v>4.5</v>
      </c>
      <c r="E53">
        <v>0</v>
      </c>
      <c r="F53">
        <v>0</v>
      </c>
      <c r="G53">
        <v>0</v>
      </c>
      <c r="H53">
        <v>1</v>
      </c>
      <c r="I53" s="74"/>
      <c r="J53" t="s">
        <v>77</v>
      </c>
    </row>
    <row r="54" spans="1:10" x14ac:dyDescent="0.3">
      <c r="A54" t="s">
        <v>105</v>
      </c>
      <c r="B54" t="s">
        <v>80</v>
      </c>
      <c r="C54">
        <v>6000</v>
      </c>
      <c r="D54">
        <v>4.5</v>
      </c>
      <c r="E54">
        <v>0</v>
      </c>
      <c r="F54">
        <v>50</v>
      </c>
      <c r="G54">
        <v>50</v>
      </c>
      <c r="H54">
        <v>1</v>
      </c>
      <c r="I54" s="74"/>
      <c r="J54" t="s">
        <v>77</v>
      </c>
    </row>
    <row r="55" spans="1:10" x14ac:dyDescent="0.3">
      <c r="A55" t="s">
        <v>106</v>
      </c>
      <c r="B55" t="s">
        <v>79</v>
      </c>
      <c r="C55">
        <v>6000</v>
      </c>
      <c r="D55">
        <v>4.5</v>
      </c>
      <c r="E55">
        <v>0</v>
      </c>
      <c r="F55">
        <v>0</v>
      </c>
      <c r="G55">
        <v>0</v>
      </c>
      <c r="H55">
        <v>1</v>
      </c>
      <c r="I55" s="74"/>
      <c r="J55" t="s">
        <v>77</v>
      </c>
    </row>
    <row r="56" spans="1:10" x14ac:dyDescent="0.3">
      <c r="A56" t="s">
        <v>106</v>
      </c>
      <c r="B56" t="s">
        <v>80</v>
      </c>
      <c r="C56">
        <v>6000</v>
      </c>
      <c r="D56">
        <v>4.5</v>
      </c>
      <c r="E56">
        <v>0</v>
      </c>
      <c r="F56">
        <v>50</v>
      </c>
      <c r="G56">
        <v>50</v>
      </c>
      <c r="H56">
        <v>1</v>
      </c>
      <c r="I56" s="74"/>
      <c r="J56" t="s">
        <v>77</v>
      </c>
    </row>
    <row r="57" spans="1:10" x14ac:dyDescent="0.3">
      <c r="A57" t="s">
        <v>107</v>
      </c>
      <c r="B57" t="s">
        <v>79</v>
      </c>
      <c r="C57">
        <v>6000</v>
      </c>
      <c r="D57">
        <v>4.5</v>
      </c>
      <c r="E57">
        <v>0</v>
      </c>
      <c r="F57">
        <v>0</v>
      </c>
      <c r="G57">
        <v>0</v>
      </c>
      <c r="H57">
        <v>1</v>
      </c>
      <c r="I57" s="74"/>
      <c r="J57" t="s">
        <v>77</v>
      </c>
    </row>
    <row r="58" spans="1:10" x14ac:dyDescent="0.3">
      <c r="A58" t="s">
        <v>107</v>
      </c>
      <c r="B58" t="s">
        <v>80</v>
      </c>
      <c r="C58">
        <v>6000</v>
      </c>
      <c r="D58">
        <v>4.5</v>
      </c>
      <c r="E58">
        <v>0</v>
      </c>
      <c r="F58">
        <v>50</v>
      </c>
      <c r="G58">
        <v>50</v>
      </c>
      <c r="H58">
        <v>1</v>
      </c>
      <c r="I58" s="74"/>
      <c r="J58" t="s">
        <v>77</v>
      </c>
    </row>
    <row r="59" spans="1:10" x14ac:dyDescent="0.3">
      <c r="A59" t="s">
        <v>108</v>
      </c>
      <c r="B59" t="s">
        <v>79</v>
      </c>
      <c r="C59">
        <v>6000</v>
      </c>
      <c r="D59">
        <v>4.5</v>
      </c>
      <c r="E59">
        <v>0</v>
      </c>
      <c r="F59">
        <v>0</v>
      </c>
      <c r="G59">
        <v>0</v>
      </c>
      <c r="H59">
        <v>1</v>
      </c>
      <c r="I59" s="74"/>
      <c r="J59" t="s">
        <v>77</v>
      </c>
    </row>
    <row r="60" spans="1:10" x14ac:dyDescent="0.3">
      <c r="A60" t="s">
        <v>108</v>
      </c>
      <c r="B60" t="s">
        <v>80</v>
      </c>
      <c r="C60">
        <v>6000</v>
      </c>
      <c r="D60">
        <v>4.5</v>
      </c>
      <c r="E60">
        <v>0</v>
      </c>
      <c r="F60">
        <v>50</v>
      </c>
      <c r="G60">
        <v>50</v>
      </c>
      <c r="H60">
        <v>1</v>
      </c>
      <c r="I60" s="74"/>
      <c r="J60" t="s">
        <v>77</v>
      </c>
    </row>
    <row r="61" spans="1:10" x14ac:dyDescent="0.3">
      <c r="A61" t="s">
        <v>109</v>
      </c>
      <c r="B61" t="s">
        <v>79</v>
      </c>
      <c r="C61">
        <v>6000</v>
      </c>
      <c r="D61">
        <v>4.5</v>
      </c>
      <c r="E61">
        <v>0</v>
      </c>
      <c r="F61">
        <v>0</v>
      </c>
      <c r="G61">
        <v>0</v>
      </c>
      <c r="H61">
        <v>1</v>
      </c>
      <c r="I61" s="74"/>
      <c r="J61" t="s">
        <v>77</v>
      </c>
    </row>
    <row r="62" spans="1:10" x14ac:dyDescent="0.3">
      <c r="A62" t="s">
        <v>109</v>
      </c>
      <c r="B62" t="s">
        <v>80</v>
      </c>
      <c r="C62">
        <v>6000</v>
      </c>
      <c r="D62">
        <v>4.5</v>
      </c>
      <c r="E62">
        <v>0</v>
      </c>
      <c r="F62">
        <v>50</v>
      </c>
      <c r="G62">
        <v>50</v>
      </c>
      <c r="H62">
        <v>1</v>
      </c>
      <c r="I62" s="74"/>
      <c r="J62" t="s">
        <v>77</v>
      </c>
    </row>
    <row r="63" spans="1:10" x14ac:dyDescent="0.3">
      <c r="A63" t="s">
        <v>110</v>
      </c>
      <c r="B63" t="s">
        <v>79</v>
      </c>
      <c r="C63">
        <v>6000</v>
      </c>
      <c r="D63">
        <v>4.5</v>
      </c>
      <c r="E63">
        <v>0</v>
      </c>
      <c r="F63">
        <v>0</v>
      </c>
      <c r="G63">
        <v>0</v>
      </c>
      <c r="H63">
        <v>1</v>
      </c>
      <c r="I63" s="74"/>
      <c r="J63" t="s">
        <v>77</v>
      </c>
    </row>
    <row r="64" spans="1:10" x14ac:dyDescent="0.3">
      <c r="A64" t="s">
        <v>110</v>
      </c>
      <c r="B64" t="s">
        <v>80</v>
      </c>
      <c r="C64">
        <v>6000</v>
      </c>
      <c r="D64">
        <v>4.5</v>
      </c>
      <c r="E64">
        <v>0</v>
      </c>
      <c r="F64">
        <v>50</v>
      </c>
      <c r="G64">
        <v>50</v>
      </c>
      <c r="H64">
        <v>1</v>
      </c>
      <c r="I64" s="74"/>
      <c r="J64" t="s">
        <v>77</v>
      </c>
    </row>
    <row r="65" spans="1:10" x14ac:dyDescent="0.3">
      <c r="A65" t="s">
        <v>111</v>
      </c>
      <c r="B65" t="s">
        <v>79</v>
      </c>
      <c r="C65">
        <v>6000</v>
      </c>
      <c r="D65">
        <v>4.5</v>
      </c>
      <c r="E65">
        <v>0</v>
      </c>
      <c r="F65">
        <v>0</v>
      </c>
      <c r="G65">
        <v>0</v>
      </c>
      <c r="H65">
        <v>1</v>
      </c>
      <c r="I65" s="74"/>
      <c r="J65" t="s">
        <v>77</v>
      </c>
    </row>
    <row r="66" spans="1:10" x14ac:dyDescent="0.3">
      <c r="A66" t="s">
        <v>111</v>
      </c>
      <c r="B66" t="s">
        <v>80</v>
      </c>
      <c r="C66">
        <v>6000</v>
      </c>
      <c r="D66">
        <v>4.5</v>
      </c>
      <c r="E66">
        <v>0</v>
      </c>
      <c r="F66">
        <v>50</v>
      </c>
      <c r="G66">
        <v>50</v>
      </c>
      <c r="H66">
        <v>1</v>
      </c>
      <c r="I66" s="74"/>
      <c r="J66" t="s">
        <v>77</v>
      </c>
    </row>
    <row r="67" spans="1:10" x14ac:dyDescent="0.3">
      <c r="A67" t="s">
        <v>112</v>
      </c>
      <c r="B67" t="s">
        <v>79</v>
      </c>
      <c r="C67">
        <v>6000</v>
      </c>
      <c r="D67">
        <v>4.5</v>
      </c>
      <c r="E67">
        <v>0</v>
      </c>
      <c r="F67">
        <v>0</v>
      </c>
      <c r="G67">
        <v>0</v>
      </c>
      <c r="H67">
        <v>1</v>
      </c>
      <c r="I67" s="74"/>
      <c r="J67" t="s">
        <v>77</v>
      </c>
    </row>
    <row r="68" spans="1:10" x14ac:dyDescent="0.3">
      <c r="A68" t="s">
        <v>112</v>
      </c>
      <c r="B68" t="s">
        <v>80</v>
      </c>
      <c r="C68">
        <v>6000</v>
      </c>
      <c r="D68">
        <v>4.5</v>
      </c>
      <c r="E68">
        <v>0</v>
      </c>
      <c r="F68">
        <v>50</v>
      </c>
      <c r="G68">
        <v>50</v>
      </c>
      <c r="H68">
        <v>1</v>
      </c>
      <c r="I68" s="74"/>
      <c r="J68" t="s">
        <v>77</v>
      </c>
    </row>
    <row r="69" spans="1:10" x14ac:dyDescent="0.3">
      <c r="A69" t="s">
        <v>113</v>
      </c>
      <c r="B69" t="s">
        <v>79</v>
      </c>
      <c r="C69">
        <v>6000</v>
      </c>
      <c r="D69">
        <v>4.5</v>
      </c>
      <c r="E69">
        <v>0</v>
      </c>
      <c r="F69">
        <v>0</v>
      </c>
      <c r="G69">
        <v>0</v>
      </c>
      <c r="H69">
        <v>1</v>
      </c>
      <c r="I69" s="74"/>
      <c r="J69" t="s">
        <v>77</v>
      </c>
    </row>
    <row r="70" spans="1:10" x14ac:dyDescent="0.3">
      <c r="A70" t="s">
        <v>113</v>
      </c>
      <c r="B70" t="s">
        <v>80</v>
      </c>
      <c r="C70">
        <v>6000</v>
      </c>
      <c r="D70">
        <v>4.5</v>
      </c>
      <c r="E70">
        <v>0</v>
      </c>
      <c r="F70">
        <v>50</v>
      </c>
      <c r="G70">
        <v>50</v>
      </c>
      <c r="H70">
        <v>1</v>
      </c>
      <c r="I70" s="74"/>
      <c r="J70" t="s">
        <v>77</v>
      </c>
    </row>
    <row r="71" spans="1:10" x14ac:dyDescent="0.3">
      <c r="A71" t="s">
        <v>114</v>
      </c>
      <c r="B71" t="s">
        <v>79</v>
      </c>
      <c r="C71">
        <v>6000</v>
      </c>
      <c r="D71">
        <v>4.5</v>
      </c>
      <c r="E71">
        <v>0</v>
      </c>
      <c r="F71">
        <v>0</v>
      </c>
      <c r="G71">
        <v>0</v>
      </c>
      <c r="H71">
        <v>1</v>
      </c>
      <c r="I71" s="74"/>
      <c r="J71" t="s">
        <v>77</v>
      </c>
    </row>
    <row r="72" spans="1:10" x14ac:dyDescent="0.3">
      <c r="A72" t="s">
        <v>114</v>
      </c>
      <c r="B72" t="s">
        <v>80</v>
      </c>
      <c r="C72">
        <v>6000</v>
      </c>
      <c r="D72">
        <v>4.5</v>
      </c>
      <c r="E72">
        <v>0</v>
      </c>
      <c r="F72">
        <v>50</v>
      </c>
      <c r="G72">
        <v>50</v>
      </c>
      <c r="H72">
        <v>1</v>
      </c>
      <c r="I72" s="74"/>
      <c r="J72" t="s">
        <v>77</v>
      </c>
    </row>
    <row r="73" spans="1:10" x14ac:dyDescent="0.3">
      <c r="A73" t="s">
        <v>115</v>
      </c>
      <c r="B73" t="s">
        <v>79</v>
      </c>
      <c r="C73">
        <v>6000</v>
      </c>
      <c r="D73">
        <v>4.5</v>
      </c>
      <c r="E73">
        <v>0</v>
      </c>
      <c r="F73">
        <v>0</v>
      </c>
      <c r="G73">
        <v>0</v>
      </c>
      <c r="H73">
        <v>1</v>
      </c>
      <c r="I73" s="74"/>
      <c r="J73" t="s">
        <v>77</v>
      </c>
    </row>
    <row r="74" spans="1:10" x14ac:dyDescent="0.3">
      <c r="A74" t="s">
        <v>115</v>
      </c>
      <c r="B74" t="s">
        <v>80</v>
      </c>
      <c r="C74">
        <v>6000</v>
      </c>
      <c r="D74">
        <v>4.5</v>
      </c>
      <c r="E74">
        <v>0</v>
      </c>
      <c r="F74">
        <v>50</v>
      </c>
      <c r="G74">
        <v>50</v>
      </c>
      <c r="H74">
        <v>1</v>
      </c>
      <c r="I74" s="74"/>
      <c r="J74" t="s">
        <v>77</v>
      </c>
    </row>
    <row r="75" spans="1:10" x14ac:dyDescent="0.3">
      <c r="A75" t="s">
        <v>116</v>
      </c>
      <c r="B75" t="s">
        <v>79</v>
      </c>
      <c r="C75">
        <v>6000</v>
      </c>
      <c r="D75">
        <v>4.5</v>
      </c>
      <c r="E75">
        <v>0</v>
      </c>
      <c r="F75">
        <v>0</v>
      </c>
      <c r="G75">
        <v>0</v>
      </c>
      <c r="H75">
        <v>1</v>
      </c>
      <c r="I75" s="74"/>
      <c r="J75" t="s">
        <v>77</v>
      </c>
    </row>
    <row r="76" spans="1:10" x14ac:dyDescent="0.3">
      <c r="A76" t="s">
        <v>116</v>
      </c>
      <c r="B76" t="s">
        <v>80</v>
      </c>
      <c r="C76">
        <v>6000</v>
      </c>
      <c r="D76">
        <v>4.5</v>
      </c>
      <c r="E76">
        <v>0</v>
      </c>
      <c r="F76">
        <v>50</v>
      </c>
      <c r="G76">
        <v>50</v>
      </c>
      <c r="H76">
        <v>1</v>
      </c>
      <c r="I76" s="74"/>
      <c r="J76" t="s">
        <v>77</v>
      </c>
    </row>
    <row r="77" spans="1:10" x14ac:dyDescent="0.3">
      <c r="A77" t="s">
        <v>117</v>
      </c>
      <c r="B77" t="s">
        <v>79</v>
      </c>
      <c r="C77">
        <v>6000</v>
      </c>
      <c r="D77">
        <v>4.5</v>
      </c>
      <c r="E77">
        <v>0</v>
      </c>
      <c r="F77">
        <v>0</v>
      </c>
      <c r="G77">
        <v>0</v>
      </c>
      <c r="H77">
        <v>1</v>
      </c>
      <c r="I77" s="74"/>
      <c r="J77" t="s">
        <v>77</v>
      </c>
    </row>
    <row r="78" spans="1:10" x14ac:dyDescent="0.3">
      <c r="A78" t="s">
        <v>117</v>
      </c>
      <c r="B78" t="s">
        <v>80</v>
      </c>
      <c r="C78">
        <v>6000</v>
      </c>
      <c r="D78">
        <v>4.5</v>
      </c>
      <c r="E78">
        <v>0</v>
      </c>
      <c r="F78">
        <v>50</v>
      </c>
      <c r="G78">
        <v>50</v>
      </c>
      <c r="H78">
        <v>1</v>
      </c>
      <c r="I78" s="74"/>
      <c r="J78" t="s">
        <v>77</v>
      </c>
    </row>
    <row r="79" spans="1:10" x14ac:dyDescent="0.3">
      <c r="A79" t="s">
        <v>118</v>
      </c>
      <c r="B79" t="s">
        <v>119</v>
      </c>
      <c r="C79">
        <v>100000</v>
      </c>
      <c r="D79">
        <v>4.5</v>
      </c>
      <c r="E79">
        <v>0</v>
      </c>
      <c r="F79">
        <v>0</v>
      </c>
      <c r="G79">
        <v>0</v>
      </c>
      <c r="H79">
        <v>1</v>
      </c>
      <c r="I79" s="74"/>
      <c r="J79" t="s">
        <v>77</v>
      </c>
    </row>
    <row r="80" spans="1:10" x14ac:dyDescent="0.3">
      <c r="A80" t="s">
        <v>120</v>
      </c>
      <c r="B80" t="s">
        <v>119</v>
      </c>
      <c r="C80">
        <v>100000</v>
      </c>
      <c r="D80">
        <v>4.5</v>
      </c>
      <c r="E80">
        <v>0</v>
      </c>
      <c r="F80">
        <v>0</v>
      </c>
      <c r="G80">
        <v>0</v>
      </c>
      <c r="H80">
        <v>1</v>
      </c>
      <c r="I80" s="74"/>
      <c r="J80" t="s">
        <v>77</v>
      </c>
    </row>
    <row r="81" spans="1:10" x14ac:dyDescent="0.3">
      <c r="A81" t="s">
        <v>121</v>
      </c>
      <c r="B81" t="s">
        <v>79</v>
      </c>
      <c r="C81">
        <v>6000</v>
      </c>
      <c r="D81">
        <v>4.5</v>
      </c>
      <c r="E81">
        <v>0</v>
      </c>
      <c r="F81">
        <v>0</v>
      </c>
      <c r="G81">
        <v>0</v>
      </c>
      <c r="H81">
        <v>1</v>
      </c>
      <c r="I81" s="74"/>
      <c r="J81" t="s">
        <v>77</v>
      </c>
    </row>
    <row r="82" spans="1:10" x14ac:dyDescent="0.3">
      <c r="A82" t="s">
        <v>121</v>
      </c>
      <c r="B82" t="s">
        <v>80</v>
      </c>
      <c r="C82">
        <v>6000</v>
      </c>
      <c r="D82">
        <v>4.5</v>
      </c>
      <c r="E82">
        <v>0</v>
      </c>
      <c r="F82">
        <v>50</v>
      </c>
      <c r="G82">
        <v>50</v>
      </c>
      <c r="H82">
        <v>1</v>
      </c>
      <c r="I82" s="74"/>
      <c r="J82" t="s">
        <v>77</v>
      </c>
    </row>
    <row r="83" spans="1:10" x14ac:dyDescent="0.3">
      <c r="A83" t="s">
        <v>122</v>
      </c>
      <c r="B83" t="s">
        <v>79</v>
      </c>
      <c r="C83">
        <v>6000</v>
      </c>
      <c r="D83">
        <v>4.5</v>
      </c>
      <c r="E83">
        <v>0</v>
      </c>
      <c r="F83">
        <v>0</v>
      </c>
      <c r="G83">
        <v>0</v>
      </c>
      <c r="H83">
        <v>1</v>
      </c>
      <c r="I83" s="74"/>
      <c r="J83" t="s">
        <v>77</v>
      </c>
    </row>
    <row r="84" spans="1:10" x14ac:dyDescent="0.3">
      <c r="A84" t="s">
        <v>122</v>
      </c>
      <c r="B84" t="s">
        <v>80</v>
      </c>
      <c r="C84">
        <v>6000</v>
      </c>
      <c r="D84">
        <v>4.5</v>
      </c>
      <c r="E84">
        <v>0</v>
      </c>
      <c r="F84">
        <v>50</v>
      </c>
      <c r="G84">
        <v>50</v>
      </c>
      <c r="H84">
        <v>1</v>
      </c>
      <c r="I84" s="74"/>
      <c r="J84" t="s">
        <v>77</v>
      </c>
    </row>
    <row r="85" spans="1:10" x14ac:dyDescent="0.3">
      <c r="A85" s="73" t="s">
        <v>123</v>
      </c>
      <c r="B85" t="s">
        <v>79</v>
      </c>
      <c r="C85">
        <v>5800</v>
      </c>
      <c r="D85">
        <v>4.5</v>
      </c>
      <c r="E85">
        <v>0</v>
      </c>
      <c r="F85">
        <v>0</v>
      </c>
      <c r="G85">
        <v>0</v>
      </c>
      <c r="H85">
        <v>1</v>
      </c>
      <c r="I85" s="74"/>
      <c r="J85" t="s">
        <v>124</v>
      </c>
    </row>
    <row r="86" spans="1:10" x14ac:dyDescent="0.3">
      <c r="A86" s="73" t="s">
        <v>123</v>
      </c>
      <c r="B86" t="s">
        <v>80</v>
      </c>
      <c r="C86">
        <v>5800</v>
      </c>
      <c r="D86">
        <v>4.5</v>
      </c>
      <c r="E86">
        <v>0</v>
      </c>
      <c r="F86">
        <v>25</v>
      </c>
      <c r="G86">
        <v>25</v>
      </c>
      <c r="H86">
        <v>1</v>
      </c>
      <c r="I86" s="74"/>
      <c r="J86" t="s">
        <v>124</v>
      </c>
    </row>
    <row r="87" spans="1:10" x14ac:dyDescent="0.3">
      <c r="A87" s="73" t="s">
        <v>125</v>
      </c>
      <c r="B87" t="s">
        <v>79</v>
      </c>
      <c r="C87">
        <v>5800</v>
      </c>
      <c r="D87">
        <v>4.5</v>
      </c>
      <c r="E87">
        <v>0</v>
      </c>
      <c r="F87">
        <v>0</v>
      </c>
      <c r="G87">
        <v>0</v>
      </c>
      <c r="H87">
        <v>1</v>
      </c>
      <c r="I87" s="74"/>
      <c r="J87" t="s">
        <v>124</v>
      </c>
    </row>
    <row r="88" spans="1:10" x14ac:dyDescent="0.3">
      <c r="A88" s="73" t="s">
        <v>125</v>
      </c>
      <c r="B88" t="s">
        <v>80</v>
      </c>
      <c r="C88">
        <v>5800</v>
      </c>
      <c r="D88">
        <v>4.5</v>
      </c>
      <c r="E88">
        <v>0</v>
      </c>
      <c r="F88">
        <v>25</v>
      </c>
      <c r="G88">
        <v>25</v>
      </c>
      <c r="H88">
        <v>1</v>
      </c>
      <c r="I88" s="74"/>
      <c r="J88" t="s">
        <v>124</v>
      </c>
    </row>
    <row r="89" spans="1:10" x14ac:dyDescent="0.3">
      <c r="A89" s="73" t="s">
        <v>126</v>
      </c>
      <c r="B89" t="s">
        <v>79</v>
      </c>
      <c r="C89">
        <v>5800</v>
      </c>
      <c r="D89">
        <v>4.5</v>
      </c>
      <c r="E89">
        <v>0</v>
      </c>
      <c r="F89">
        <v>0</v>
      </c>
      <c r="G89">
        <v>0</v>
      </c>
      <c r="H89">
        <v>1</v>
      </c>
      <c r="I89" s="74"/>
      <c r="J89" t="s">
        <v>124</v>
      </c>
    </row>
    <row r="90" spans="1:10" x14ac:dyDescent="0.3">
      <c r="A90" s="73" t="s">
        <v>126</v>
      </c>
      <c r="B90" t="s">
        <v>80</v>
      </c>
      <c r="C90">
        <v>5800</v>
      </c>
      <c r="D90">
        <v>4.5</v>
      </c>
      <c r="E90">
        <v>0</v>
      </c>
      <c r="F90">
        <v>25</v>
      </c>
      <c r="G90">
        <v>25</v>
      </c>
      <c r="H90">
        <v>1</v>
      </c>
      <c r="I90" s="74"/>
      <c r="J90" t="s">
        <v>124</v>
      </c>
    </row>
    <row r="91" spans="1:10" x14ac:dyDescent="0.3">
      <c r="A91" s="73" t="s">
        <v>127</v>
      </c>
      <c r="B91" t="s">
        <v>79</v>
      </c>
      <c r="C91">
        <v>5800</v>
      </c>
      <c r="D91">
        <v>4.5</v>
      </c>
      <c r="E91">
        <v>0</v>
      </c>
      <c r="F91">
        <v>0</v>
      </c>
      <c r="G91">
        <v>0</v>
      </c>
      <c r="H91">
        <v>1</v>
      </c>
      <c r="I91" s="74"/>
      <c r="J91" t="s">
        <v>124</v>
      </c>
    </row>
    <row r="92" spans="1:10" x14ac:dyDescent="0.3">
      <c r="A92" s="73" t="s">
        <v>127</v>
      </c>
      <c r="B92" t="s">
        <v>80</v>
      </c>
      <c r="C92">
        <v>5800</v>
      </c>
      <c r="D92">
        <v>4.5</v>
      </c>
      <c r="E92">
        <v>0</v>
      </c>
      <c r="F92">
        <v>25</v>
      </c>
      <c r="G92">
        <v>25</v>
      </c>
      <c r="H92">
        <v>1</v>
      </c>
      <c r="I92" s="74"/>
      <c r="J92" t="s">
        <v>124</v>
      </c>
    </row>
    <row r="93" spans="1:10" x14ac:dyDescent="0.3">
      <c r="A93" s="73" t="s">
        <v>128</v>
      </c>
      <c r="B93" t="s">
        <v>79</v>
      </c>
      <c r="C93">
        <v>5800</v>
      </c>
      <c r="D93">
        <v>4.5</v>
      </c>
      <c r="E93">
        <v>0</v>
      </c>
      <c r="F93">
        <v>0</v>
      </c>
      <c r="G93">
        <v>0</v>
      </c>
      <c r="H93">
        <v>1</v>
      </c>
      <c r="I93" s="74"/>
      <c r="J93" t="s">
        <v>124</v>
      </c>
    </row>
    <row r="94" spans="1:10" x14ac:dyDescent="0.3">
      <c r="A94" s="73" t="s">
        <v>128</v>
      </c>
      <c r="B94" t="s">
        <v>80</v>
      </c>
      <c r="C94">
        <v>5800</v>
      </c>
      <c r="D94">
        <v>4.5</v>
      </c>
      <c r="E94">
        <v>0</v>
      </c>
      <c r="F94">
        <v>25</v>
      </c>
      <c r="G94">
        <v>25</v>
      </c>
      <c r="H94">
        <v>1</v>
      </c>
      <c r="I94" s="74"/>
      <c r="J94" t="s">
        <v>124</v>
      </c>
    </row>
    <row r="95" spans="1:10" x14ac:dyDescent="0.3">
      <c r="A95" s="73" t="s">
        <v>129</v>
      </c>
      <c r="B95" t="s">
        <v>79</v>
      </c>
      <c r="C95">
        <v>5800</v>
      </c>
      <c r="D95">
        <v>4.5</v>
      </c>
      <c r="E95">
        <v>0</v>
      </c>
      <c r="F95">
        <v>0</v>
      </c>
      <c r="G95">
        <v>0</v>
      </c>
      <c r="H95">
        <v>1</v>
      </c>
      <c r="I95" s="74"/>
      <c r="J95" t="s">
        <v>124</v>
      </c>
    </row>
    <row r="96" spans="1:10" x14ac:dyDescent="0.3">
      <c r="A96" s="73" t="s">
        <v>129</v>
      </c>
      <c r="B96" t="s">
        <v>80</v>
      </c>
      <c r="C96">
        <v>5800</v>
      </c>
      <c r="D96">
        <v>4.5</v>
      </c>
      <c r="E96">
        <v>0</v>
      </c>
      <c r="F96">
        <v>25</v>
      </c>
      <c r="G96">
        <v>25</v>
      </c>
      <c r="H96">
        <v>1</v>
      </c>
      <c r="I96" s="74"/>
      <c r="J96" t="s">
        <v>124</v>
      </c>
    </row>
    <row r="97" spans="1:10" x14ac:dyDescent="0.3">
      <c r="A97" s="73" t="s">
        <v>130</v>
      </c>
      <c r="B97" t="s">
        <v>79</v>
      </c>
      <c r="C97">
        <v>5800</v>
      </c>
      <c r="D97">
        <v>4.5</v>
      </c>
      <c r="E97">
        <v>0</v>
      </c>
      <c r="F97">
        <v>0</v>
      </c>
      <c r="G97">
        <v>0</v>
      </c>
      <c r="H97">
        <v>1</v>
      </c>
      <c r="I97" s="74"/>
      <c r="J97" t="s">
        <v>124</v>
      </c>
    </row>
    <row r="98" spans="1:10" x14ac:dyDescent="0.3">
      <c r="A98" s="73" t="s">
        <v>130</v>
      </c>
      <c r="B98" t="s">
        <v>80</v>
      </c>
      <c r="C98">
        <v>5800</v>
      </c>
      <c r="D98">
        <v>4.5</v>
      </c>
      <c r="E98">
        <v>0</v>
      </c>
      <c r="F98">
        <v>25</v>
      </c>
      <c r="G98">
        <v>25</v>
      </c>
      <c r="H98">
        <v>1</v>
      </c>
      <c r="I98" s="74"/>
      <c r="J98" t="s">
        <v>124</v>
      </c>
    </row>
    <row r="99" spans="1:10" x14ac:dyDescent="0.3">
      <c r="A99" s="73" t="s">
        <v>131</v>
      </c>
      <c r="B99" t="s">
        <v>79</v>
      </c>
      <c r="C99">
        <v>5800</v>
      </c>
      <c r="D99">
        <v>4.5</v>
      </c>
      <c r="E99">
        <v>0</v>
      </c>
      <c r="F99">
        <v>0</v>
      </c>
      <c r="G99">
        <v>0</v>
      </c>
      <c r="H99">
        <v>1</v>
      </c>
      <c r="I99" s="74"/>
      <c r="J99" t="s">
        <v>124</v>
      </c>
    </row>
    <row r="100" spans="1:10" x14ac:dyDescent="0.3">
      <c r="A100" s="73" t="s">
        <v>131</v>
      </c>
      <c r="B100" t="s">
        <v>80</v>
      </c>
      <c r="C100">
        <v>5800</v>
      </c>
      <c r="D100">
        <v>4.5</v>
      </c>
      <c r="E100">
        <v>0</v>
      </c>
      <c r="F100">
        <v>25</v>
      </c>
      <c r="G100">
        <v>25</v>
      </c>
      <c r="H100">
        <v>1</v>
      </c>
      <c r="I100" s="74"/>
      <c r="J100" t="s">
        <v>124</v>
      </c>
    </row>
    <row r="101" spans="1:10" x14ac:dyDescent="0.3">
      <c r="A101" s="73" t="s">
        <v>132</v>
      </c>
      <c r="B101" t="s">
        <v>79</v>
      </c>
      <c r="C101">
        <v>5800</v>
      </c>
      <c r="D101">
        <v>4.5</v>
      </c>
      <c r="E101">
        <v>0</v>
      </c>
      <c r="F101">
        <v>0</v>
      </c>
      <c r="G101">
        <v>0</v>
      </c>
      <c r="H101">
        <v>1</v>
      </c>
      <c r="I101" s="74"/>
      <c r="J101" t="s">
        <v>124</v>
      </c>
    </row>
    <row r="102" spans="1:10" x14ac:dyDescent="0.3">
      <c r="A102" s="73" t="s">
        <v>132</v>
      </c>
      <c r="B102" t="s">
        <v>80</v>
      </c>
      <c r="C102">
        <v>5800</v>
      </c>
      <c r="D102">
        <v>4.5</v>
      </c>
      <c r="E102">
        <v>0</v>
      </c>
      <c r="F102">
        <v>25</v>
      </c>
      <c r="G102">
        <v>25</v>
      </c>
      <c r="H102">
        <v>1</v>
      </c>
      <c r="I102" s="74"/>
      <c r="J102" t="s">
        <v>124</v>
      </c>
    </row>
    <row r="103" spans="1:10" x14ac:dyDescent="0.3">
      <c r="A103" s="73" t="s">
        <v>133</v>
      </c>
      <c r="B103" t="s">
        <v>79</v>
      </c>
      <c r="C103">
        <v>5800</v>
      </c>
      <c r="D103">
        <v>4.5</v>
      </c>
      <c r="E103">
        <v>0</v>
      </c>
      <c r="F103">
        <v>0</v>
      </c>
      <c r="G103">
        <v>0</v>
      </c>
      <c r="H103">
        <v>1</v>
      </c>
      <c r="I103" s="74"/>
      <c r="J103" t="s">
        <v>124</v>
      </c>
    </row>
    <row r="104" spans="1:10" x14ac:dyDescent="0.3">
      <c r="A104" s="73" t="s">
        <v>133</v>
      </c>
      <c r="B104" t="s">
        <v>80</v>
      </c>
      <c r="C104">
        <v>5800</v>
      </c>
      <c r="D104">
        <v>4.5</v>
      </c>
      <c r="E104">
        <v>0</v>
      </c>
      <c r="F104">
        <v>25</v>
      </c>
      <c r="G104">
        <v>25</v>
      </c>
      <c r="H104">
        <v>1</v>
      </c>
      <c r="I104" s="74"/>
      <c r="J104" t="s">
        <v>124</v>
      </c>
    </row>
    <row r="105" spans="1:10" x14ac:dyDescent="0.3">
      <c r="A105" s="73" t="s">
        <v>134</v>
      </c>
      <c r="B105" t="s">
        <v>79</v>
      </c>
      <c r="C105">
        <v>5800</v>
      </c>
      <c r="D105">
        <v>4.5</v>
      </c>
      <c r="E105">
        <v>0</v>
      </c>
      <c r="F105">
        <v>0</v>
      </c>
      <c r="G105">
        <v>0</v>
      </c>
      <c r="H105">
        <v>1</v>
      </c>
      <c r="I105" s="74"/>
      <c r="J105" t="s">
        <v>124</v>
      </c>
    </row>
    <row r="106" spans="1:10" x14ac:dyDescent="0.3">
      <c r="A106" s="73" t="s">
        <v>134</v>
      </c>
      <c r="B106" t="s">
        <v>80</v>
      </c>
      <c r="C106">
        <v>5800</v>
      </c>
      <c r="D106">
        <v>4.5</v>
      </c>
      <c r="E106">
        <v>0</v>
      </c>
      <c r="F106">
        <v>25</v>
      </c>
      <c r="G106">
        <v>25</v>
      </c>
      <c r="H106">
        <v>1</v>
      </c>
      <c r="I106" s="74"/>
      <c r="J106" t="s">
        <v>124</v>
      </c>
    </row>
    <row r="107" spans="1:10" x14ac:dyDescent="0.3">
      <c r="A107" s="73" t="s">
        <v>135</v>
      </c>
      <c r="B107" t="s">
        <v>79</v>
      </c>
      <c r="C107">
        <v>5800</v>
      </c>
      <c r="D107">
        <v>4.5</v>
      </c>
      <c r="E107">
        <v>0</v>
      </c>
      <c r="F107">
        <v>0</v>
      </c>
      <c r="G107">
        <v>0</v>
      </c>
      <c r="H107">
        <v>1</v>
      </c>
      <c r="I107" s="74"/>
      <c r="J107" t="s">
        <v>124</v>
      </c>
    </row>
    <row r="108" spans="1:10" x14ac:dyDescent="0.3">
      <c r="A108" s="73" t="s">
        <v>135</v>
      </c>
      <c r="B108" t="s">
        <v>80</v>
      </c>
      <c r="C108">
        <v>5800</v>
      </c>
      <c r="D108">
        <v>4.5</v>
      </c>
      <c r="E108">
        <v>0</v>
      </c>
      <c r="F108">
        <v>25</v>
      </c>
      <c r="G108">
        <v>25</v>
      </c>
      <c r="H108">
        <v>1</v>
      </c>
      <c r="I108" s="74"/>
      <c r="J108" t="s">
        <v>124</v>
      </c>
    </row>
    <row r="109" spans="1:10" x14ac:dyDescent="0.3">
      <c r="A109" s="73" t="s">
        <v>136</v>
      </c>
      <c r="B109" t="s">
        <v>79</v>
      </c>
      <c r="C109">
        <v>5800</v>
      </c>
      <c r="D109">
        <v>4.5</v>
      </c>
      <c r="E109">
        <v>0</v>
      </c>
      <c r="F109">
        <v>0</v>
      </c>
      <c r="G109">
        <v>0</v>
      </c>
      <c r="H109">
        <v>1</v>
      </c>
      <c r="I109" s="74"/>
      <c r="J109" t="s">
        <v>124</v>
      </c>
    </row>
    <row r="110" spans="1:10" ht="16.5" customHeight="1" x14ac:dyDescent="0.3">
      <c r="A110" s="73" t="s">
        <v>136</v>
      </c>
      <c r="B110" t="s">
        <v>80</v>
      </c>
      <c r="C110">
        <v>5800</v>
      </c>
      <c r="D110">
        <v>4.5</v>
      </c>
      <c r="E110">
        <v>0</v>
      </c>
      <c r="F110">
        <v>25</v>
      </c>
      <c r="G110">
        <v>25</v>
      </c>
      <c r="H110">
        <v>1</v>
      </c>
      <c r="I110" s="74"/>
      <c r="J110" t="s">
        <v>124</v>
      </c>
    </row>
    <row r="111" spans="1:10" ht="16.5" customHeight="1" x14ac:dyDescent="0.3">
      <c r="A111" s="73" t="s">
        <v>137</v>
      </c>
      <c r="B111" t="s">
        <v>79</v>
      </c>
      <c r="C111">
        <v>5800</v>
      </c>
      <c r="D111">
        <v>4.5</v>
      </c>
      <c r="E111">
        <v>0</v>
      </c>
      <c r="F111">
        <v>0</v>
      </c>
      <c r="G111">
        <v>0</v>
      </c>
      <c r="H111">
        <v>1</v>
      </c>
      <c r="I111" s="74"/>
      <c r="J111" t="s">
        <v>124</v>
      </c>
    </row>
    <row r="112" spans="1:10" ht="16.5" customHeight="1" x14ac:dyDescent="0.3">
      <c r="A112" s="73" t="s">
        <v>137</v>
      </c>
      <c r="B112" t="s">
        <v>80</v>
      </c>
      <c r="C112">
        <v>5800</v>
      </c>
      <c r="D112">
        <v>4.5</v>
      </c>
      <c r="E112">
        <v>0</v>
      </c>
      <c r="F112">
        <v>25</v>
      </c>
      <c r="G112">
        <v>25</v>
      </c>
      <c r="H112">
        <v>1</v>
      </c>
      <c r="I112" s="74"/>
      <c r="J112" t="s">
        <v>124</v>
      </c>
    </row>
    <row r="113" spans="1:10" x14ac:dyDescent="0.3">
      <c r="A113" s="73" t="s">
        <v>138</v>
      </c>
      <c r="B113" t="s">
        <v>79</v>
      </c>
      <c r="C113">
        <v>5800</v>
      </c>
      <c r="D113">
        <v>4.5</v>
      </c>
      <c r="E113">
        <v>0</v>
      </c>
      <c r="F113">
        <v>0</v>
      </c>
      <c r="G113">
        <v>0</v>
      </c>
      <c r="H113">
        <v>1</v>
      </c>
      <c r="I113" s="74"/>
      <c r="J113" t="s">
        <v>124</v>
      </c>
    </row>
    <row r="114" spans="1:10" x14ac:dyDescent="0.3">
      <c r="A114" s="73" t="s">
        <v>138</v>
      </c>
      <c r="B114" t="s">
        <v>80</v>
      </c>
      <c r="C114">
        <v>5800</v>
      </c>
      <c r="D114">
        <v>4.5</v>
      </c>
      <c r="E114">
        <v>0</v>
      </c>
      <c r="F114">
        <v>25</v>
      </c>
      <c r="G114">
        <v>25</v>
      </c>
      <c r="H114">
        <v>1</v>
      </c>
      <c r="I114" s="74"/>
      <c r="J114" t="s">
        <v>124</v>
      </c>
    </row>
    <row r="115" spans="1:10" x14ac:dyDescent="0.3">
      <c r="A115" t="s">
        <v>139</v>
      </c>
      <c r="B115" t="s">
        <v>79</v>
      </c>
      <c r="C115">
        <v>5800</v>
      </c>
      <c r="D115">
        <v>4.5</v>
      </c>
      <c r="E115">
        <v>0</v>
      </c>
      <c r="F115">
        <v>0</v>
      </c>
      <c r="G115">
        <v>0</v>
      </c>
      <c r="H115">
        <v>1</v>
      </c>
      <c r="I115" s="74"/>
      <c r="J115" t="s">
        <v>124</v>
      </c>
    </row>
    <row r="116" spans="1:10" x14ac:dyDescent="0.3">
      <c r="A116" t="s">
        <v>139</v>
      </c>
      <c r="B116" t="s">
        <v>80</v>
      </c>
      <c r="C116">
        <v>5800</v>
      </c>
      <c r="D116">
        <v>4.5</v>
      </c>
      <c r="E116">
        <v>0</v>
      </c>
      <c r="F116">
        <v>25</v>
      </c>
      <c r="G116">
        <v>25</v>
      </c>
      <c r="H116">
        <v>1</v>
      </c>
      <c r="I116" s="74"/>
      <c r="J116" t="s">
        <v>124</v>
      </c>
    </row>
    <row r="117" spans="1:10" x14ac:dyDescent="0.3">
      <c r="A117" t="s">
        <v>140</v>
      </c>
      <c r="B117" t="s">
        <v>79</v>
      </c>
      <c r="C117">
        <v>5800</v>
      </c>
      <c r="D117">
        <v>4.5</v>
      </c>
      <c r="E117">
        <v>0</v>
      </c>
      <c r="F117">
        <v>0</v>
      </c>
      <c r="G117">
        <v>0</v>
      </c>
      <c r="H117">
        <v>1</v>
      </c>
      <c r="I117" s="74"/>
      <c r="J117" t="s">
        <v>124</v>
      </c>
    </row>
    <row r="118" spans="1:10" x14ac:dyDescent="0.3">
      <c r="A118" t="s">
        <v>140</v>
      </c>
      <c r="B118" t="s">
        <v>80</v>
      </c>
      <c r="C118">
        <v>5800</v>
      </c>
      <c r="D118">
        <v>4.5</v>
      </c>
      <c r="E118">
        <v>0</v>
      </c>
      <c r="F118">
        <v>25</v>
      </c>
      <c r="G118">
        <v>25</v>
      </c>
      <c r="H118">
        <v>1</v>
      </c>
      <c r="I118" s="74"/>
      <c r="J118" t="s">
        <v>124</v>
      </c>
    </row>
    <row r="119" spans="1:10" x14ac:dyDescent="0.3">
      <c r="A119" t="s">
        <v>141</v>
      </c>
      <c r="B119" t="s">
        <v>79</v>
      </c>
      <c r="C119">
        <v>5800</v>
      </c>
      <c r="D119">
        <v>4.5</v>
      </c>
      <c r="E119">
        <v>0</v>
      </c>
      <c r="F119">
        <v>0</v>
      </c>
      <c r="G119">
        <v>0</v>
      </c>
      <c r="H119">
        <v>1</v>
      </c>
      <c r="I119" s="74"/>
      <c r="J119" t="s">
        <v>124</v>
      </c>
    </row>
    <row r="120" spans="1:10" x14ac:dyDescent="0.3">
      <c r="A120" t="s">
        <v>141</v>
      </c>
      <c r="B120" t="s">
        <v>80</v>
      </c>
      <c r="C120">
        <v>5800</v>
      </c>
      <c r="D120">
        <v>4.5</v>
      </c>
      <c r="E120">
        <v>0</v>
      </c>
      <c r="F120">
        <v>25</v>
      </c>
      <c r="G120">
        <v>25</v>
      </c>
      <c r="H120">
        <v>1</v>
      </c>
      <c r="I120" s="74"/>
      <c r="J120" t="s">
        <v>124</v>
      </c>
    </row>
    <row r="121" spans="1:10" x14ac:dyDescent="0.3">
      <c r="A121" t="s">
        <v>142</v>
      </c>
      <c r="B121" t="s">
        <v>79</v>
      </c>
      <c r="C121">
        <v>5800</v>
      </c>
      <c r="D121">
        <v>4.5</v>
      </c>
      <c r="E121">
        <v>0</v>
      </c>
      <c r="F121">
        <v>0</v>
      </c>
      <c r="G121">
        <v>0</v>
      </c>
      <c r="H121">
        <v>1</v>
      </c>
      <c r="I121" s="74"/>
      <c r="J121" t="s">
        <v>124</v>
      </c>
    </row>
    <row r="122" spans="1:10" x14ac:dyDescent="0.3">
      <c r="A122" t="s">
        <v>142</v>
      </c>
      <c r="B122" t="s">
        <v>80</v>
      </c>
      <c r="C122">
        <v>5800</v>
      </c>
      <c r="D122">
        <v>4.5</v>
      </c>
      <c r="E122">
        <v>0</v>
      </c>
      <c r="F122">
        <v>25</v>
      </c>
      <c r="G122">
        <v>25</v>
      </c>
      <c r="H122">
        <v>1</v>
      </c>
      <c r="I122" s="74"/>
      <c r="J122" t="s">
        <v>124</v>
      </c>
    </row>
    <row r="123" spans="1:10" x14ac:dyDescent="0.3">
      <c r="A123" t="s">
        <v>143</v>
      </c>
      <c r="B123" t="s">
        <v>79</v>
      </c>
      <c r="C123">
        <v>5800</v>
      </c>
      <c r="D123">
        <v>4.5</v>
      </c>
      <c r="E123">
        <v>0</v>
      </c>
      <c r="F123">
        <v>0</v>
      </c>
      <c r="G123">
        <v>0</v>
      </c>
      <c r="H123">
        <v>1</v>
      </c>
      <c r="I123" s="74"/>
      <c r="J123" t="s">
        <v>124</v>
      </c>
    </row>
    <row r="124" spans="1:10" x14ac:dyDescent="0.3">
      <c r="A124" t="s">
        <v>143</v>
      </c>
      <c r="B124" t="s">
        <v>80</v>
      </c>
      <c r="C124">
        <v>5800</v>
      </c>
      <c r="D124">
        <v>4.5</v>
      </c>
      <c r="E124">
        <v>0</v>
      </c>
      <c r="F124">
        <v>25</v>
      </c>
      <c r="G124">
        <v>25</v>
      </c>
      <c r="H124">
        <v>1</v>
      </c>
      <c r="I124" s="74"/>
      <c r="J124" t="s">
        <v>124</v>
      </c>
    </row>
    <row r="125" spans="1:10" x14ac:dyDescent="0.3">
      <c r="A125" t="s">
        <v>144</v>
      </c>
      <c r="B125" t="s">
        <v>79</v>
      </c>
      <c r="C125">
        <v>5800</v>
      </c>
      <c r="D125">
        <v>4.5</v>
      </c>
      <c r="E125">
        <v>0</v>
      </c>
      <c r="F125">
        <v>0</v>
      </c>
      <c r="G125">
        <v>0</v>
      </c>
      <c r="H125">
        <v>1</v>
      </c>
      <c r="I125" s="74"/>
      <c r="J125" t="s">
        <v>124</v>
      </c>
    </row>
    <row r="126" spans="1:10" x14ac:dyDescent="0.3">
      <c r="A126" t="s">
        <v>144</v>
      </c>
      <c r="B126" t="s">
        <v>80</v>
      </c>
      <c r="C126">
        <v>5800</v>
      </c>
      <c r="D126">
        <v>4.5</v>
      </c>
      <c r="E126">
        <v>0</v>
      </c>
      <c r="F126">
        <v>25</v>
      </c>
      <c r="G126">
        <v>25</v>
      </c>
      <c r="H126">
        <v>1</v>
      </c>
      <c r="I126" s="74"/>
      <c r="J126" t="s">
        <v>124</v>
      </c>
    </row>
    <row r="127" spans="1:10" x14ac:dyDescent="0.3">
      <c r="A127" t="s">
        <v>145</v>
      </c>
      <c r="B127" t="s">
        <v>79</v>
      </c>
      <c r="C127">
        <v>5800</v>
      </c>
      <c r="D127">
        <v>4.5</v>
      </c>
      <c r="E127">
        <v>0</v>
      </c>
      <c r="F127">
        <v>0</v>
      </c>
      <c r="G127">
        <v>0</v>
      </c>
      <c r="H127">
        <v>1</v>
      </c>
      <c r="I127" s="74"/>
      <c r="J127" t="s">
        <v>124</v>
      </c>
    </row>
    <row r="128" spans="1:10" x14ac:dyDescent="0.3">
      <c r="A128" t="s">
        <v>145</v>
      </c>
      <c r="B128" t="s">
        <v>80</v>
      </c>
      <c r="C128">
        <v>5800</v>
      </c>
      <c r="D128">
        <v>4.5</v>
      </c>
      <c r="E128">
        <v>0</v>
      </c>
      <c r="F128">
        <v>25</v>
      </c>
      <c r="G128">
        <v>25</v>
      </c>
      <c r="H128">
        <v>1</v>
      </c>
      <c r="I128" s="74"/>
      <c r="J128" t="s">
        <v>124</v>
      </c>
    </row>
    <row r="129" spans="1:10" x14ac:dyDescent="0.3">
      <c r="A129" t="s">
        <v>146</v>
      </c>
      <c r="B129" t="s">
        <v>79</v>
      </c>
      <c r="C129">
        <v>5800</v>
      </c>
      <c r="D129">
        <v>4.5</v>
      </c>
      <c r="E129">
        <v>0</v>
      </c>
      <c r="F129">
        <v>0</v>
      </c>
      <c r="G129">
        <v>0</v>
      </c>
      <c r="H129">
        <v>1</v>
      </c>
      <c r="I129" s="74"/>
      <c r="J129" t="s">
        <v>124</v>
      </c>
    </row>
    <row r="130" spans="1:10" x14ac:dyDescent="0.3">
      <c r="A130" t="s">
        <v>146</v>
      </c>
      <c r="B130" t="s">
        <v>80</v>
      </c>
      <c r="C130">
        <v>5800</v>
      </c>
      <c r="D130">
        <v>4.5</v>
      </c>
      <c r="E130">
        <v>0</v>
      </c>
      <c r="F130">
        <v>25</v>
      </c>
      <c r="G130">
        <v>25</v>
      </c>
      <c r="H130">
        <v>1</v>
      </c>
      <c r="I130" s="74"/>
      <c r="J130" t="s">
        <v>124</v>
      </c>
    </row>
    <row r="131" spans="1:10" x14ac:dyDescent="0.3">
      <c r="A131" t="s">
        <v>147</v>
      </c>
      <c r="B131" t="s">
        <v>79</v>
      </c>
      <c r="C131">
        <v>5800</v>
      </c>
      <c r="D131">
        <v>4.5</v>
      </c>
      <c r="E131">
        <v>0</v>
      </c>
      <c r="F131">
        <v>0</v>
      </c>
      <c r="G131">
        <v>0</v>
      </c>
      <c r="H131">
        <v>1</v>
      </c>
      <c r="I131" s="74"/>
      <c r="J131" t="s">
        <v>124</v>
      </c>
    </row>
    <row r="132" spans="1:10" x14ac:dyDescent="0.3">
      <c r="A132" t="s">
        <v>147</v>
      </c>
      <c r="B132" t="s">
        <v>80</v>
      </c>
      <c r="C132">
        <v>5800</v>
      </c>
      <c r="D132">
        <v>4.5</v>
      </c>
      <c r="E132">
        <v>0</v>
      </c>
      <c r="F132">
        <v>25</v>
      </c>
      <c r="G132">
        <v>25</v>
      </c>
      <c r="H132">
        <v>1</v>
      </c>
      <c r="I132" s="74"/>
      <c r="J132" t="s">
        <v>124</v>
      </c>
    </row>
    <row r="133" spans="1:10" x14ac:dyDescent="0.3">
      <c r="A133" t="s">
        <v>148</v>
      </c>
      <c r="B133" t="s">
        <v>79</v>
      </c>
      <c r="C133">
        <v>4200</v>
      </c>
      <c r="D133">
        <v>4.5</v>
      </c>
      <c r="E133">
        <v>0</v>
      </c>
      <c r="F133">
        <v>0</v>
      </c>
      <c r="G133">
        <v>0</v>
      </c>
      <c r="H133">
        <v>1</v>
      </c>
      <c r="I133" s="74"/>
      <c r="J133" t="s">
        <v>149</v>
      </c>
    </row>
    <row r="134" spans="1:10" x14ac:dyDescent="0.3">
      <c r="A134" t="s">
        <v>150</v>
      </c>
      <c r="B134" t="s">
        <v>79</v>
      </c>
      <c r="C134">
        <v>7400</v>
      </c>
      <c r="D134">
        <v>4.5</v>
      </c>
      <c r="E134">
        <v>0</v>
      </c>
      <c r="F134">
        <v>0</v>
      </c>
      <c r="G134">
        <v>0</v>
      </c>
      <c r="H134">
        <v>1</v>
      </c>
      <c r="I134" s="74"/>
      <c r="J134" t="s">
        <v>151</v>
      </c>
    </row>
    <row r="135" spans="1:10" x14ac:dyDescent="0.3">
      <c r="A135" t="s">
        <v>152</v>
      </c>
      <c r="B135" t="s">
        <v>79</v>
      </c>
      <c r="C135">
        <v>7400</v>
      </c>
      <c r="D135">
        <v>4.5</v>
      </c>
      <c r="E135">
        <v>0</v>
      </c>
      <c r="F135">
        <v>0</v>
      </c>
      <c r="G135">
        <v>0</v>
      </c>
      <c r="H135">
        <v>1</v>
      </c>
      <c r="I135" s="74"/>
      <c r="J135" t="s">
        <v>151</v>
      </c>
    </row>
    <row r="136" spans="1:10" x14ac:dyDescent="0.3">
      <c r="A136" t="s">
        <v>153</v>
      </c>
      <c r="B136" t="s">
        <v>79</v>
      </c>
      <c r="C136">
        <v>7400</v>
      </c>
      <c r="D136">
        <v>4.5</v>
      </c>
      <c r="E136">
        <v>0</v>
      </c>
      <c r="F136">
        <v>0</v>
      </c>
      <c r="G136">
        <v>0</v>
      </c>
      <c r="H136">
        <v>1</v>
      </c>
      <c r="I136" s="74"/>
      <c r="J136" t="s">
        <v>151</v>
      </c>
    </row>
    <row r="137" spans="1:10" x14ac:dyDescent="0.3">
      <c r="A137" t="s">
        <v>154</v>
      </c>
      <c r="B137" t="s">
        <v>79</v>
      </c>
      <c r="C137">
        <v>7400</v>
      </c>
      <c r="D137">
        <v>4.5</v>
      </c>
      <c r="E137">
        <v>0</v>
      </c>
      <c r="F137">
        <v>0</v>
      </c>
      <c r="G137">
        <v>0</v>
      </c>
      <c r="H137">
        <v>1</v>
      </c>
      <c r="I137" s="74"/>
      <c r="J137" t="s">
        <v>151</v>
      </c>
    </row>
    <row r="138" spans="1:10" x14ac:dyDescent="0.3">
      <c r="A138" s="73" t="s">
        <v>155</v>
      </c>
      <c r="B138" t="s">
        <v>79</v>
      </c>
      <c r="C138">
        <v>6400</v>
      </c>
      <c r="D138">
        <v>4.5</v>
      </c>
      <c r="E138">
        <v>0</v>
      </c>
      <c r="F138">
        <v>0</v>
      </c>
      <c r="G138">
        <v>0</v>
      </c>
      <c r="H138">
        <v>1</v>
      </c>
      <c r="I138" s="74"/>
      <c r="J138" t="s">
        <v>156</v>
      </c>
    </row>
    <row r="139" spans="1:10" x14ac:dyDescent="0.3">
      <c r="I139" s="74"/>
    </row>
    <row r="140" spans="1:10" x14ac:dyDescent="0.3">
      <c r="I140" s="74"/>
    </row>
    <row r="141" spans="1:10" x14ac:dyDescent="0.3">
      <c r="I141" s="74"/>
    </row>
    <row r="142" spans="1:10" x14ac:dyDescent="0.3">
      <c r="I142" s="74"/>
    </row>
    <row r="143" spans="1:10" x14ac:dyDescent="0.3">
      <c r="I143" s="74"/>
    </row>
    <row r="144" spans="1:10" x14ac:dyDescent="0.3">
      <c r="I144" s="74"/>
    </row>
    <row r="145" spans="1:9" x14ac:dyDescent="0.3">
      <c r="I145" s="74"/>
    </row>
    <row r="146" spans="1:9" x14ac:dyDescent="0.3">
      <c r="I146" s="74"/>
    </row>
    <row r="147" spans="1:9" x14ac:dyDescent="0.3">
      <c r="I147" s="74"/>
    </row>
    <row r="148" spans="1:9" x14ac:dyDescent="0.3">
      <c r="I148" s="74"/>
    </row>
    <row r="149" spans="1:9" x14ac:dyDescent="0.3">
      <c r="I149" s="74"/>
    </row>
    <row r="150" spans="1:9" x14ac:dyDescent="0.3">
      <c r="A150" s="75"/>
      <c r="B150" s="75"/>
      <c r="C150" s="75"/>
      <c r="D150" s="75"/>
      <c r="E150" s="75"/>
      <c r="F150" s="75"/>
      <c r="G150" s="75"/>
      <c r="H150" s="75"/>
      <c r="I150" s="76"/>
    </row>
    <row r="155" spans="1:9" x14ac:dyDescent="0.3">
      <c r="A155" s="206" t="s">
        <v>157</v>
      </c>
      <c r="B155" s="206"/>
      <c r="C155" s="108"/>
      <c r="D155" s="105" t="s">
        <v>3</v>
      </c>
      <c r="E155" s="207" t="s">
        <v>158</v>
      </c>
      <c r="F155" s="207"/>
      <c r="G155" s="207"/>
      <c r="H155" s="207"/>
      <c r="I155" s="207"/>
    </row>
  </sheetData>
  <mergeCells count="2">
    <mergeCell ref="A155:B155"/>
    <mergeCell ref="E155:I155"/>
  </mergeCells>
  <dataValidations disablePrompts="1" count="1">
    <dataValidation type="list" allowBlank="1" showInputMessage="1" showErrorMessage="1" sqref="D155" xr:uid="{00000000-0002-0000-0100-000000000000}">
      <formula1>"true,false"</formula1>
    </dataValidation>
  </dataValidations>
  <pageMargins left="0.7" right="0.7" top="0.78740157499999996" bottom="0.78740157499999996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I166"/>
  <sheetViews>
    <sheetView showZeros="0" zoomScaleNormal="100" zoomScalePageLayoutView="85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20.6640625" customWidth="1"/>
    <col min="4" max="5" width="24.6640625" customWidth="1"/>
    <col min="6" max="6" width="38.6640625" customWidth="1"/>
    <col min="7" max="8" width="20.6640625" customWidth="1"/>
    <col min="9" max="9" width="0" hidden="1" customWidth="1"/>
  </cols>
  <sheetData>
    <row r="1" spans="1:8" s="81" customFormat="1" ht="39.9" customHeight="1" x14ac:dyDescent="0.5">
      <c r="A1" s="223" t="s">
        <v>399</v>
      </c>
      <c r="B1" s="223"/>
      <c r="C1" s="223"/>
      <c r="D1" s="223"/>
      <c r="E1" s="223"/>
      <c r="F1" s="223"/>
      <c r="G1" s="223"/>
      <c r="H1" s="223"/>
    </row>
    <row r="2" spans="1:8" x14ac:dyDescent="0.3">
      <c r="A2" s="234" t="s">
        <v>400</v>
      </c>
      <c r="B2" s="223"/>
      <c r="C2" s="223"/>
      <c r="D2" s="223"/>
      <c r="E2" s="223"/>
      <c r="F2" s="223"/>
      <c r="G2" s="223"/>
      <c r="H2" s="223"/>
    </row>
    <row r="3" spans="1:8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</row>
    <row r="4" spans="1:8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</row>
    <row r="5" spans="1:8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</row>
    <row r="6" spans="1:8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</row>
    <row r="7" spans="1:8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</row>
    <row r="8" spans="1:8" ht="20.100000000000001" customHeight="1" x14ac:dyDescent="0.3">
      <c r="A8" s="4"/>
      <c r="B8" s="199"/>
      <c r="C8" s="200"/>
      <c r="D8" s="200"/>
      <c r="E8" s="201"/>
      <c r="F8" s="202"/>
      <c r="G8" s="202"/>
      <c r="H8" s="203"/>
    </row>
    <row r="9" spans="1:8" hidden="1" x14ac:dyDescent="0.3"/>
    <row r="10" spans="1:8" hidden="1" x14ac:dyDescent="0.3"/>
    <row r="11" spans="1:8" hidden="1" x14ac:dyDescent="0.3"/>
    <row r="12" spans="1:8" hidden="1" x14ac:dyDescent="0.3"/>
    <row r="13" spans="1:8" ht="15.6" x14ac:dyDescent="0.3">
      <c r="A13" s="188" t="s">
        <v>236</v>
      </c>
      <c r="B13" s="189"/>
      <c r="C13" s="189"/>
      <c r="D13" s="189"/>
      <c r="E13" s="189" t="s">
        <v>401</v>
      </c>
      <c r="F13" s="189" t="s">
        <v>402</v>
      </c>
      <c r="G13" s="189"/>
      <c r="H13" s="190"/>
    </row>
    <row r="14" spans="1:8" x14ac:dyDescent="0.3">
      <c r="A14" s="30" t="s">
        <v>161</v>
      </c>
      <c r="B14" s="30" t="s">
        <v>162</v>
      </c>
      <c r="C14" s="30" t="s">
        <v>165</v>
      </c>
      <c r="D14" s="30" t="s">
        <v>403</v>
      </c>
      <c r="E14" s="30" t="s">
        <v>404</v>
      </c>
      <c r="F14" s="30" t="s">
        <v>164</v>
      </c>
      <c r="G14" s="161"/>
      <c r="H14" s="196"/>
    </row>
    <row r="15" spans="1:8" x14ac:dyDescent="0.3">
      <c r="A15" s="195"/>
      <c r="H15" s="197"/>
    </row>
    <row r="16" spans="1:8" ht="22.05" customHeight="1" x14ac:dyDescent="0.3">
      <c r="A16" s="195"/>
      <c r="H16" s="197"/>
    </row>
    <row r="17" spans="1:9" ht="18" customHeight="1" x14ac:dyDescent="0.3">
      <c r="A17" s="87">
        <v>118</v>
      </c>
      <c r="B17" s="88">
        <v>10</v>
      </c>
      <c r="C17" s="89">
        <v>588</v>
      </c>
      <c r="D17" s="88" t="s">
        <v>405</v>
      </c>
      <c r="E17" s="88" t="s">
        <v>405</v>
      </c>
      <c r="F17" s="90" t="s">
        <v>176</v>
      </c>
      <c r="G17" s="90" t="s">
        <v>176</v>
      </c>
      <c r="H17" s="197" t="s">
        <v>176</v>
      </c>
      <c r="I17">
        <v>0</v>
      </c>
    </row>
    <row r="18" spans="1:9" ht="22.05" customHeight="1" x14ac:dyDescent="0.3">
      <c r="A18" s="195"/>
      <c r="H18" s="197"/>
    </row>
    <row r="19" spans="1:9" ht="18" customHeight="1" x14ac:dyDescent="0.3">
      <c r="A19" s="87">
        <v>118</v>
      </c>
      <c r="B19" s="88">
        <v>4</v>
      </c>
      <c r="C19" s="89">
        <v>588</v>
      </c>
      <c r="D19" s="88" t="s">
        <v>405</v>
      </c>
      <c r="E19" s="88" t="s">
        <v>405</v>
      </c>
      <c r="F19" s="90" t="s">
        <v>176</v>
      </c>
      <c r="G19" s="90" t="s">
        <v>176</v>
      </c>
      <c r="H19" s="197" t="s">
        <v>176</v>
      </c>
      <c r="I19">
        <v>0</v>
      </c>
    </row>
    <row r="20" spans="1:9" ht="18" customHeight="1" x14ac:dyDescent="0.3">
      <c r="A20" s="87">
        <v>119</v>
      </c>
      <c r="B20" s="88">
        <v>6</v>
      </c>
      <c r="C20" s="89">
        <v>588</v>
      </c>
      <c r="D20" s="88" t="s">
        <v>405</v>
      </c>
      <c r="E20" s="88" t="s">
        <v>405</v>
      </c>
      <c r="F20" s="90" t="s">
        <v>176</v>
      </c>
      <c r="G20" s="90" t="s">
        <v>176</v>
      </c>
      <c r="H20" s="197" t="s">
        <v>176</v>
      </c>
      <c r="I20">
        <v>1</v>
      </c>
    </row>
    <row r="21" spans="1:9" ht="22.05" customHeight="1" x14ac:dyDescent="0.3">
      <c r="A21" s="195"/>
      <c r="H21" s="197"/>
    </row>
    <row r="22" spans="1:9" ht="18" customHeight="1" x14ac:dyDescent="0.3">
      <c r="A22" s="191">
        <v>119</v>
      </c>
      <c r="B22" s="192">
        <v>3</v>
      </c>
      <c r="C22" s="193">
        <v>588</v>
      </c>
      <c r="D22" s="192" t="s">
        <v>405</v>
      </c>
      <c r="E22" s="192" t="s">
        <v>405</v>
      </c>
      <c r="F22" s="194" t="s">
        <v>176</v>
      </c>
      <c r="G22" s="194" t="s">
        <v>176</v>
      </c>
      <c r="H22" s="198" t="s">
        <v>176</v>
      </c>
      <c r="I22">
        <v>0</v>
      </c>
    </row>
    <row r="23" spans="1:9" ht="20.100000000000001" customHeight="1" x14ac:dyDescent="0.3"/>
    <row r="24" spans="1:9" ht="15.6" x14ac:dyDescent="0.3">
      <c r="A24" s="188" t="s">
        <v>237</v>
      </c>
      <c r="B24" s="189"/>
      <c r="C24" s="189"/>
      <c r="D24" s="189"/>
      <c r="E24" s="189" t="s">
        <v>406</v>
      </c>
      <c r="F24" s="189" t="s">
        <v>407</v>
      </c>
      <c r="G24" s="189"/>
      <c r="H24" s="190"/>
    </row>
    <row r="25" spans="1:9" x14ac:dyDescent="0.3">
      <c r="A25" s="30" t="s">
        <v>161</v>
      </c>
      <c r="B25" s="30" t="s">
        <v>162</v>
      </c>
      <c r="C25" s="30" t="s">
        <v>165</v>
      </c>
      <c r="D25" s="30" t="s">
        <v>403</v>
      </c>
      <c r="E25" s="30" t="s">
        <v>404</v>
      </c>
      <c r="F25" s="30" t="s">
        <v>164</v>
      </c>
      <c r="G25" s="161"/>
      <c r="H25" s="196"/>
    </row>
    <row r="26" spans="1:9" x14ac:dyDescent="0.3">
      <c r="A26" s="195"/>
      <c r="H26" s="197"/>
    </row>
    <row r="27" spans="1:9" ht="22.05" customHeight="1" x14ac:dyDescent="0.3">
      <c r="A27" s="195"/>
      <c r="H27" s="197"/>
    </row>
    <row r="28" spans="1:9" ht="18" customHeight="1" x14ac:dyDescent="0.3">
      <c r="A28" s="87">
        <v>155</v>
      </c>
      <c r="B28" s="88">
        <v>3</v>
      </c>
      <c r="C28" s="89">
        <v>200</v>
      </c>
      <c r="D28" s="88" t="s">
        <v>176</v>
      </c>
      <c r="E28" s="88" t="s">
        <v>176</v>
      </c>
      <c r="F28" s="90" t="s">
        <v>176</v>
      </c>
      <c r="G28" s="90" t="s">
        <v>176</v>
      </c>
      <c r="H28" s="197" t="s">
        <v>176</v>
      </c>
      <c r="I28">
        <v>0</v>
      </c>
    </row>
    <row r="29" spans="1:9" ht="18" customHeight="1" x14ac:dyDescent="0.3">
      <c r="A29" s="87">
        <v>156</v>
      </c>
      <c r="B29" s="88">
        <v>3</v>
      </c>
      <c r="C29" s="89">
        <v>200.00000009999999</v>
      </c>
      <c r="D29" s="88" t="s">
        <v>176</v>
      </c>
      <c r="E29" s="88" t="s">
        <v>176</v>
      </c>
      <c r="F29" s="90" t="s">
        <v>176</v>
      </c>
      <c r="G29" s="90" t="s">
        <v>176</v>
      </c>
      <c r="H29" s="197" t="s">
        <v>176</v>
      </c>
      <c r="I29">
        <v>1</v>
      </c>
    </row>
    <row r="30" spans="1:9" ht="18" customHeight="1" x14ac:dyDescent="0.3">
      <c r="A30" s="191">
        <v>157</v>
      </c>
      <c r="B30" s="192">
        <v>1</v>
      </c>
      <c r="C30" s="193">
        <v>200.00000009999999</v>
      </c>
      <c r="D30" s="192" t="s">
        <v>176</v>
      </c>
      <c r="E30" s="192" t="s">
        <v>176</v>
      </c>
      <c r="F30" s="194" t="s">
        <v>176</v>
      </c>
      <c r="G30" s="194" t="s">
        <v>176</v>
      </c>
      <c r="H30" s="198" t="s">
        <v>176</v>
      </c>
      <c r="I30">
        <v>0</v>
      </c>
    </row>
    <row r="31" spans="1:9" ht="20.100000000000001" customHeight="1" x14ac:dyDescent="0.3"/>
    <row r="32" spans="1:9" ht="15.6" x14ac:dyDescent="0.3">
      <c r="A32" s="188" t="s">
        <v>238</v>
      </c>
      <c r="B32" s="189"/>
      <c r="C32" s="189"/>
      <c r="D32" s="189"/>
      <c r="E32" s="189" t="s">
        <v>401</v>
      </c>
      <c r="F32" s="189" t="s">
        <v>408</v>
      </c>
      <c r="G32" s="189"/>
      <c r="H32" s="190"/>
    </row>
    <row r="33" spans="1:9" x14ac:dyDescent="0.3">
      <c r="A33" s="30" t="s">
        <v>161</v>
      </c>
      <c r="B33" s="30" t="s">
        <v>162</v>
      </c>
      <c r="C33" s="30" t="s">
        <v>165</v>
      </c>
      <c r="D33" s="30" t="s">
        <v>403</v>
      </c>
      <c r="E33" s="30" t="s">
        <v>404</v>
      </c>
      <c r="F33" s="30" t="s">
        <v>164</v>
      </c>
      <c r="G33" s="161"/>
      <c r="H33" s="196"/>
    </row>
    <row r="34" spans="1:9" x14ac:dyDescent="0.3">
      <c r="A34" s="195"/>
      <c r="H34" s="197"/>
    </row>
    <row r="35" spans="1:9" ht="22.05" customHeight="1" x14ac:dyDescent="0.3">
      <c r="A35" s="195"/>
      <c r="H35" s="197"/>
    </row>
    <row r="36" spans="1:9" ht="18" customHeight="1" x14ac:dyDescent="0.3">
      <c r="A36" s="87">
        <v>120</v>
      </c>
      <c r="B36" s="88">
        <v>4</v>
      </c>
      <c r="C36" s="89">
        <v>1359</v>
      </c>
      <c r="D36" s="88" t="s">
        <v>176</v>
      </c>
      <c r="E36" s="88" t="s">
        <v>176</v>
      </c>
      <c r="F36" s="90" t="s">
        <v>176</v>
      </c>
      <c r="G36" s="90" t="s">
        <v>176</v>
      </c>
      <c r="H36" s="197" t="s">
        <v>176</v>
      </c>
      <c r="I36">
        <v>0</v>
      </c>
    </row>
    <row r="37" spans="1:9" ht="22.05" customHeight="1" x14ac:dyDescent="0.3">
      <c r="A37" s="195"/>
      <c r="H37" s="197"/>
    </row>
    <row r="38" spans="1:9" ht="18" customHeight="1" x14ac:dyDescent="0.3">
      <c r="A38" s="87">
        <v>121</v>
      </c>
      <c r="B38" s="88">
        <v>2</v>
      </c>
      <c r="C38" s="89">
        <v>1335</v>
      </c>
      <c r="D38" s="88" t="s">
        <v>176</v>
      </c>
      <c r="E38" s="88" t="s">
        <v>176</v>
      </c>
      <c r="F38" s="90" t="s">
        <v>176</v>
      </c>
      <c r="G38" s="90" t="s">
        <v>176</v>
      </c>
      <c r="H38" s="197" t="s">
        <v>176</v>
      </c>
      <c r="I38">
        <v>0</v>
      </c>
    </row>
    <row r="39" spans="1:9" ht="18" customHeight="1" x14ac:dyDescent="0.3">
      <c r="A39" s="87">
        <v>122</v>
      </c>
      <c r="B39" s="88">
        <v>2</v>
      </c>
      <c r="C39" s="89">
        <v>1255</v>
      </c>
      <c r="D39" s="88" t="s">
        <v>176</v>
      </c>
      <c r="E39" s="88" t="s">
        <v>176</v>
      </c>
      <c r="F39" s="90" t="s">
        <v>176</v>
      </c>
      <c r="G39" s="90" t="s">
        <v>176</v>
      </c>
      <c r="H39" s="197" t="s">
        <v>176</v>
      </c>
      <c r="I39">
        <v>1</v>
      </c>
    </row>
    <row r="40" spans="1:9" ht="18" customHeight="1" x14ac:dyDescent="0.3">
      <c r="A40" s="87">
        <v>123</v>
      </c>
      <c r="B40" s="88">
        <v>1</v>
      </c>
      <c r="C40" s="89">
        <v>654</v>
      </c>
      <c r="D40" s="88" t="s">
        <v>176</v>
      </c>
      <c r="E40" s="88" t="s">
        <v>176</v>
      </c>
      <c r="F40" s="90" t="s">
        <v>176</v>
      </c>
      <c r="G40" s="90" t="s">
        <v>176</v>
      </c>
      <c r="H40" s="197" t="s">
        <v>176</v>
      </c>
      <c r="I40">
        <v>0</v>
      </c>
    </row>
    <row r="41" spans="1:9" ht="22.05" customHeight="1" x14ac:dyDescent="0.3">
      <c r="A41" s="195"/>
      <c r="H41" s="197"/>
    </row>
    <row r="42" spans="1:9" ht="18" customHeight="1" x14ac:dyDescent="0.3">
      <c r="A42" s="87">
        <v>122</v>
      </c>
      <c r="B42" s="88">
        <v>2</v>
      </c>
      <c r="C42" s="89">
        <v>1255</v>
      </c>
      <c r="D42" s="88" t="s">
        <v>176</v>
      </c>
      <c r="E42" s="88" t="s">
        <v>176</v>
      </c>
      <c r="F42" s="90" t="s">
        <v>176</v>
      </c>
      <c r="G42" s="90" t="s">
        <v>176</v>
      </c>
      <c r="H42" s="197" t="s">
        <v>176</v>
      </c>
      <c r="I42">
        <v>0</v>
      </c>
    </row>
    <row r="43" spans="1:9" ht="18" customHeight="1" x14ac:dyDescent="0.3">
      <c r="A43" s="191">
        <v>123</v>
      </c>
      <c r="B43" s="192">
        <v>1</v>
      </c>
      <c r="C43" s="193">
        <v>654</v>
      </c>
      <c r="D43" s="192" t="s">
        <v>176</v>
      </c>
      <c r="E43" s="192" t="s">
        <v>176</v>
      </c>
      <c r="F43" s="194" t="s">
        <v>176</v>
      </c>
      <c r="G43" s="194" t="s">
        <v>176</v>
      </c>
      <c r="H43" s="198" t="s">
        <v>176</v>
      </c>
      <c r="I43">
        <v>1</v>
      </c>
    </row>
    <row r="44" spans="1:9" ht="20.100000000000001" customHeight="1" x14ac:dyDescent="0.3"/>
    <row r="45" spans="1:9" ht="15.6" x14ac:dyDescent="0.3">
      <c r="A45" s="188" t="s">
        <v>239</v>
      </c>
      <c r="B45" s="189"/>
      <c r="C45" s="189"/>
      <c r="D45" s="189"/>
      <c r="E45" s="189" t="s">
        <v>409</v>
      </c>
      <c r="F45" s="189" t="s">
        <v>410</v>
      </c>
      <c r="G45" s="189"/>
      <c r="H45" s="190"/>
    </row>
    <row r="46" spans="1:9" x14ac:dyDescent="0.3">
      <c r="A46" s="30" t="s">
        <v>161</v>
      </c>
      <c r="B46" s="30" t="s">
        <v>162</v>
      </c>
      <c r="C46" s="30" t="s">
        <v>165</v>
      </c>
      <c r="D46" s="30" t="s">
        <v>403</v>
      </c>
      <c r="E46" s="30" t="s">
        <v>404</v>
      </c>
      <c r="F46" s="30" t="s">
        <v>164</v>
      </c>
      <c r="G46" s="161"/>
      <c r="H46" s="196"/>
    </row>
    <row r="47" spans="1:9" x14ac:dyDescent="0.3">
      <c r="A47" s="195"/>
      <c r="H47" s="197"/>
    </row>
    <row r="48" spans="1:9" ht="22.05" customHeight="1" x14ac:dyDescent="0.3">
      <c r="A48" s="195"/>
      <c r="H48" s="197"/>
    </row>
    <row r="49" spans="1:9" ht="18" customHeight="1" x14ac:dyDescent="0.3">
      <c r="A49" s="87">
        <v>124</v>
      </c>
      <c r="B49" s="88">
        <v>1</v>
      </c>
      <c r="C49" s="89">
        <v>3100</v>
      </c>
      <c r="D49" s="88" t="s">
        <v>176</v>
      </c>
      <c r="E49" s="88" t="s">
        <v>176</v>
      </c>
      <c r="F49" s="90" t="s">
        <v>176</v>
      </c>
      <c r="G49" s="90" t="s">
        <v>176</v>
      </c>
      <c r="H49" s="197" t="s">
        <v>176</v>
      </c>
      <c r="I49">
        <v>0</v>
      </c>
    </row>
    <row r="50" spans="1:9" ht="18" customHeight="1" x14ac:dyDescent="0.3">
      <c r="A50" s="87">
        <v>125</v>
      </c>
      <c r="B50" s="88">
        <v>1</v>
      </c>
      <c r="C50" s="89">
        <v>2221.0000012</v>
      </c>
      <c r="D50" s="88" t="s">
        <v>176</v>
      </c>
      <c r="E50" s="88" t="s">
        <v>411</v>
      </c>
      <c r="F50" s="90" t="s">
        <v>176</v>
      </c>
      <c r="G50" s="90" t="s">
        <v>176</v>
      </c>
      <c r="H50" s="197" t="s">
        <v>176</v>
      </c>
      <c r="I50">
        <v>1</v>
      </c>
    </row>
    <row r="51" spans="1:9" ht="18" customHeight="1" x14ac:dyDescent="0.3">
      <c r="A51" s="87">
        <v>136</v>
      </c>
      <c r="B51" s="88">
        <v>1</v>
      </c>
      <c r="C51" s="89">
        <v>244.97499999999999</v>
      </c>
      <c r="D51" s="88" t="s">
        <v>176</v>
      </c>
      <c r="E51" s="88" t="s">
        <v>412</v>
      </c>
      <c r="F51" s="90" t="s">
        <v>176</v>
      </c>
      <c r="G51" s="90" t="s">
        <v>176</v>
      </c>
      <c r="H51" s="197" t="s">
        <v>176</v>
      </c>
      <c r="I51">
        <v>0</v>
      </c>
    </row>
    <row r="52" spans="1:9" ht="18" customHeight="1" x14ac:dyDescent="0.3">
      <c r="A52" s="87">
        <v>135</v>
      </c>
      <c r="B52" s="88">
        <v>1</v>
      </c>
      <c r="C52" s="89">
        <v>245</v>
      </c>
      <c r="D52" s="88" t="s">
        <v>176</v>
      </c>
      <c r="E52" s="88" t="s">
        <v>413</v>
      </c>
      <c r="F52" s="90" t="s">
        <v>176</v>
      </c>
      <c r="G52" s="90" t="s">
        <v>176</v>
      </c>
      <c r="H52" s="197" t="s">
        <v>176</v>
      </c>
      <c r="I52">
        <v>1</v>
      </c>
    </row>
    <row r="53" spans="1:9" ht="22.05" customHeight="1" x14ac:dyDescent="0.3">
      <c r="A53" s="195"/>
      <c r="H53" s="197"/>
    </row>
    <row r="54" spans="1:9" ht="18" customHeight="1" x14ac:dyDescent="0.3">
      <c r="A54" s="87">
        <v>124</v>
      </c>
      <c r="B54" s="88">
        <v>1</v>
      </c>
      <c r="C54" s="89">
        <v>3100</v>
      </c>
      <c r="D54" s="88" t="s">
        <v>176</v>
      </c>
      <c r="E54" s="88" t="s">
        <v>176</v>
      </c>
      <c r="F54" s="90" t="s">
        <v>176</v>
      </c>
      <c r="G54" s="90" t="s">
        <v>176</v>
      </c>
      <c r="H54" s="197" t="s">
        <v>176</v>
      </c>
      <c r="I54">
        <v>0</v>
      </c>
    </row>
    <row r="55" spans="1:9" ht="18" customHeight="1" x14ac:dyDescent="0.3">
      <c r="A55" s="87">
        <v>126</v>
      </c>
      <c r="B55" s="88">
        <v>1</v>
      </c>
      <c r="C55" s="89">
        <v>2221.0000012</v>
      </c>
      <c r="D55" s="88" t="s">
        <v>176</v>
      </c>
      <c r="E55" s="88" t="s">
        <v>413</v>
      </c>
      <c r="F55" s="90" t="s">
        <v>176</v>
      </c>
      <c r="G55" s="90" t="s">
        <v>176</v>
      </c>
      <c r="H55" s="197" t="s">
        <v>176</v>
      </c>
      <c r="I55">
        <v>1</v>
      </c>
    </row>
    <row r="56" spans="1:9" ht="18" customHeight="1" x14ac:dyDescent="0.3">
      <c r="A56" s="87">
        <v>133</v>
      </c>
      <c r="B56" s="88">
        <v>1</v>
      </c>
      <c r="C56" s="89">
        <v>245.02500000000001</v>
      </c>
      <c r="D56" s="88" t="s">
        <v>176</v>
      </c>
      <c r="E56" s="88" t="s">
        <v>414</v>
      </c>
      <c r="F56" s="90" t="s">
        <v>176</v>
      </c>
      <c r="G56" s="90" t="s">
        <v>176</v>
      </c>
      <c r="H56" s="197" t="s">
        <v>176</v>
      </c>
      <c r="I56">
        <v>0</v>
      </c>
    </row>
    <row r="57" spans="1:9" ht="18" customHeight="1" x14ac:dyDescent="0.3">
      <c r="A57" s="87">
        <v>134</v>
      </c>
      <c r="B57" s="88">
        <v>1</v>
      </c>
      <c r="C57" s="89">
        <v>245.02500000000001</v>
      </c>
      <c r="D57" s="88" t="s">
        <v>176</v>
      </c>
      <c r="E57" s="88" t="s">
        <v>411</v>
      </c>
      <c r="F57" s="90" t="s">
        <v>176</v>
      </c>
      <c r="G57" s="90" t="s">
        <v>176</v>
      </c>
      <c r="H57" s="197" t="s">
        <v>176</v>
      </c>
      <c r="I57">
        <v>1</v>
      </c>
    </row>
    <row r="58" spans="1:9" ht="22.05" customHeight="1" x14ac:dyDescent="0.3">
      <c r="A58" s="195"/>
      <c r="H58" s="197"/>
    </row>
    <row r="59" spans="1:9" ht="18" customHeight="1" x14ac:dyDescent="0.3">
      <c r="A59" s="87">
        <v>124</v>
      </c>
      <c r="B59" s="88">
        <v>1</v>
      </c>
      <c r="C59" s="89">
        <v>3100</v>
      </c>
      <c r="D59" s="88" t="s">
        <v>176</v>
      </c>
      <c r="E59" s="88" t="s">
        <v>176</v>
      </c>
      <c r="F59" s="90" t="s">
        <v>176</v>
      </c>
      <c r="G59" s="90" t="s">
        <v>176</v>
      </c>
      <c r="H59" s="197" t="s">
        <v>176</v>
      </c>
      <c r="I59">
        <v>0</v>
      </c>
    </row>
    <row r="60" spans="1:9" ht="18" customHeight="1" x14ac:dyDescent="0.3">
      <c r="A60" s="87">
        <v>127</v>
      </c>
      <c r="B60" s="88">
        <v>1</v>
      </c>
      <c r="C60" s="89">
        <v>2142.4999988</v>
      </c>
      <c r="D60" s="88" t="s">
        <v>176</v>
      </c>
      <c r="E60" s="88" t="s">
        <v>414</v>
      </c>
      <c r="F60" s="90" t="s">
        <v>176</v>
      </c>
      <c r="G60" s="90" t="s">
        <v>176</v>
      </c>
      <c r="H60" s="197" t="s">
        <v>176</v>
      </c>
      <c r="I60">
        <v>1</v>
      </c>
    </row>
    <row r="61" spans="1:9" ht="22.05" customHeight="1" x14ac:dyDescent="0.3">
      <c r="A61" s="195"/>
      <c r="H61" s="197"/>
    </row>
    <row r="62" spans="1:9" ht="18" customHeight="1" x14ac:dyDescent="0.3">
      <c r="A62" s="87">
        <v>128</v>
      </c>
      <c r="B62" s="88">
        <v>1</v>
      </c>
      <c r="C62" s="89">
        <v>2092.4999988</v>
      </c>
      <c r="D62" s="88" t="s">
        <v>176</v>
      </c>
      <c r="E62" s="88" t="s">
        <v>412</v>
      </c>
      <c r="F62" s="90" t="s">
        <v>176</v>
      </c>
      <c r="G62" s="90" t="s">
        <v>176</v>
      </c>
      <c r="H62" s="197" t="s">
        <v>176</v>
      </c>
      <c r="I62">
        <v>0</v>
      </c>
    </row>
    <row r="63" spans="1:9" ht="18" customHeight="1" x14ac:dyDescent="0.3">
      <c r="A63" s="87">
        <v>129</v>
      </c>
      <c r="B63" s="88">
        <v>1</v>
      </c>
      <c r="C63" s="89">
        <v>1501.4997983999999</v>
      </c>
      <c r="D63" s="88" t="s">
        <v>176</v>
      </c>
      <c r="E63" s="88" t="s">
        <v>413</v>
      </c>
      <c r="F63" s="90" t="s">
        <v>176</v>
      </c>
      <c r="G63" s="90" t="s">
        <v>176</v>
      </c>
      <c r="H63" s="197" t="s">
        <v>176</v>
      </c>
      <c r="I63">
        <v>1</v>
      </c>
    </row>
    <row r="64" spans="1:9" ht="18" customHeight="1" x14ac:dyDescent="0.3">
      <c r="A64" s="87">
        <v>130</v>
      </c>
      <c r="B64" s="88">
        <v>1</v>
      </c>
      <c r="C64" s="89">
        <v>1010</v>
      </c>
      <c r="D64" s="88" t="s">
        <v>176</v>
      </c>
      <c r="E64" s="88" t="s">
        <v>411</v>
      </c>
      <c r="F64" s="90" t="s">
        <v>176</v>
      </c>
      <c r="G64" s="90" t="s">
        <v>176</v>
      </c>
      <c r="H64" s="197" t="s">
        <v>176</v>
      </c>
      <c r="I64">
        <v>0</v>
      </c>
    </row>
    <row r="65" spans="1:9" ht="18" customHeight="1" x14ac:dyDescent="0.3">
      <c r="A65" s="87">
        <v>131</v>
      </c>
      <c r="B65" s="88">
        <v>1</v>
      </c>
      <c r="C65" s="89">
        <v>1010.0004652</v>
      </c>
      <c r="D65" s="88" t="s">
        <v>176</v>
      </c>
      <c r="E65" s="88" t="s">
        <v>412</v>
      </c>
      <c r="F65" s="90" t="s">
        <v>176</v>
      </c>
      <c r="G65" s="90" t="s">
        <v>176</v>
      </c>
      <c r="H65" s="197" t="s">
        <v>176</v>
      </c>
      <c r="I65">
        <v>1</v>
      </c>
    </row>
    <row r="66" spans="1:9" ht="18" customHeight="1" x14ac:dyDescent="0.3">
      <c r="A66" s="191">
        <v>132</v>
      </c>
      <c r="B66" s="192">
        <v>1</v>
      </c>
      <c r="C66" s="193">
        <v>352.50020160000003</v>
      </c>
      <c r="D66" s="192" t="s">
        <v>176</v>
      </c>
      <c r="E66" s="192" t="s">
        <v>414</v>
      </c>
      <c r="F66" s="194" t="s">
        <v>176</v>
      </c>
      <c r="G66" s="194" t="s">
        <v>176</v>
      </c>
      <c r="H66" s="198" t="s">
        <v>176</v>
      </c>
      <c r="I66">
        <v>0</v>
      </c>
    </row>
    <row r="67" spans="1:9" ht="20.100000000000001" customHeight="1" x14ac:dyDescent="0.3"/>
    <row r="68" spans="1:9" ht="15.6" x14ac:dyDescent="0.3">
      <c r="A68" s="188" t="s">
        <v>240</v>
      </c>
      <c r="B68" s="189"/>
      <c r="C68" s="189"/>
      <c r="D68" s="189"/>
      <c r="E68" s="189" t="s">
        <v>406</v>
      </c>
      <c r="F68" s="189" t="s">
        <v>415</v>
      </c>
      <c r="G68" s="189"/>
      <c r="H68" s="190"/>
    </row>
    <row r="69" spans="1:9" x14ac:dyDescent="0.3">
      <c r="A69" s="30" t="s">
        <v>161</v>
      </c>
      <c r="B69" s="30" t="s">
        <v>162</v>
      </c>
      <c r="C69" s="30" t="s">
        <v>165</v>
      </c>
      <c r="D69" s="30" t="s">
        <v>403</v>
      </c>
      <c r="E69" s="30" t="s">
        <v>404</v>
      </c>
      <c r="F69" s="30" t="s">
        <v>164</v>
      </c>
      <c r="G69" s="161"/>
      <c r="H69" s="196"/>
    </row>
    <row r="70" spans="1:9" x14ac:dyDescent="0.3">
      <c r="A70" s="195"/>
      <c r="H70" s="197"/>
    </row>
    <row r="71" spans="1:9" ht="22.05" customHeight="1" x14ac:dyDescent="0.3">
      <c r="A71" s="195"/>
      <c r="H71" s="197"/>
    </row>
    <row r="72" spans="1:9" ht="18" customHeight="1" x14ac:dyDescent="0.3">
      <c r="A72" s="191">
        <v>143</v>
      </c>
      <c r="B72" s="192">
        <v>1</v>
      </c>
      <c r="C72" s="193">
        <v>50</v>
      </c>
      <c r="D72" s="192" t="s">
        <v>176</v>
      </c>
      <c r="E72" s="192" t="s">
        <v>176</v>
      </c>
      <c r="F72" s="194" t="s">
        <v>176</v>
      </c>
      <c r="G72" s="194" t="s">
        <v>176</v>
      </c>
      <c r="H72" s="198" t="s">
        <v>176</v>
      </c>
      <c r="I72">
        <v>0</v>
      </c>
    </row>
    <row r="73" spans="1:9" ht="20.100000000000001" customHeight="1" x14ac:dyDescent="0.3"/>
    <row r="74" spans="1:9" ht="15.6" x14ac:dyDescent="0.3">
      <c r="A74" s="188" t="s">
        <v>241</v>
      </c>
      <c r="B74" s="189"/>
      <c r="C74" s="189"/>
      <c r="D74" s="189"/>
      <c r="E74" s="189" t="s">
        <v>406</v>
      </c>
      <c r="F74" s="189" t="s">
        <v>416</v>
      </c>
      <c r="G74" s="189"/>
      <c r="H74" s="190"/>
    </row>
    <row r="75" spans="1:9" x14ac:dyDescent="0.3">
      <c r="A75" s="30" t="s">
        <v>161</v>
      </c>
      <c r="B75" s="30" t="s">
        <v>162</v>
      </c>
      <c r="C75" s="30" t="s">
        <v>165</v>
      </c>
      <c r="D75" s="30" t="s">
        <v>403</v>
      </c>
      <c r="E75" s="30" t="s">
        <v>404</v>
      </c>
      <c r="F75" s="30" t="s">
        <v>164</v>
      </c>
      <c r="G75" s="161"/>
      <c r="H75" s="196"/>
    </row>
    <row r="76" spans="1:9" x14ac:dyDescent="0.3">
      <c r="A76" s="195"/>
      <c r="H76" s="197"/>
    </row>
    <row r="77" spans="1:9" ht="22.05" customHeight="1" x14ac:dyDescent="0.3">
      <c r="A77" s="195"/>
      <c r="H77" s="197"/>
    </row>
    <row r="78" spans="1:9" ht="18" customHeight="1" x14ac:dyDescent="0.3">
      <c r="A78" s="191">
        <v>144</v>
      </c>
      <c r="B78" s="192">
        <v>46</v>
      </c>
      <c r="C78" s="193">
        <v>100</v>
      </c>
      <c r="D78" s="192" t="s">
        <v>176</v>
      </c>
      <c r="E78" s="192" t="s">
        <v>176</v>
      </c>
      <c r="F78" s="194" t="s">
        <v>176</v>
      </c>
      <c r="G78" s="194" t="s">
        <v>176</v>
      </c>
      <c r="H78" s="198" t="s">
        <v>176</v>
      </c>
      <c r="I78">
        <v>0</v>
      </c>
    </row>
    <row r="79" spans="1:9" ht="20.100000000000001" customHeight="1" x14ac:dyDescent="0.3"/>
    <row r="80" spans="1:9" ht="15.6" x14ac:dyDescent="0.3">
      <c r="A80" s="188" t="s">
        <v>242</v>
      </c>
      <c r="B80" s="189"/>
      <c r="C80" s="189"/>
      <c r="D80" s="189"/>
      <c r="E80" s="189" t="s">
        <v>406</v>
      </c>
      <c r="F80" s="189" t="s">
        <v>417</v>
      </c>
      <c r="G80" s="189"/>
      <c r="H80" s="190"/>
    </row>
    <row r="81" spans="1:9" x14ac:dyDescent="0.3">
      <c r="A81" s="30" t="s">
        <v>161</v>
      </c>
      <c r="B81" s="30" t="s">
        <v>162</v>
      </c>
      <c r="C81" s="30" t="s">
        <v>165</v>
      </c>
      <c r="D81" s="30" t="s">
        <v>403</v>
      </c>
      <c r="E81" s="30" t="s">
        <v>404</v>
      </c>
      <c r="F81" s="30" t="s">
        <v>164</v>
      </c>
      <c r="G81" s="161"/>
      <c r="H81" s="196"/>
    </row>
    <row r="82" spans="1:9" x14ac:dyDescent="0.3">
      <c r="A82" s="195"/>
      <c r="H82" s="197"/>
    </row>
    <row r="83" spans="1:9" ht="22.05" customHeight="1" x14ac:dyDescent="0.3">
      <c r="A83" s="195"/>
      <c r="H83" s="197"/>
    </row>
    <row r="84" spans="1:9" ht="18" customHeight="1" x14ac:dyDescent="0.3">
      <c r="A84" s="191">
        <v>145</v>
      </c>
      <c r="B84" s="192">
        <v>12</v>
      </c>
      <c r="C84" s="193">
        <v>70</v>
      </c>
      <c r="D84" s="192" t="s">
        <v>176</v>
      </c>
      <c r="E84" s="192" t="s">
        <v>176</v>
      </c>
      <c r="F84" s="194" t="s">
        <v>176</v>
      </c>
      <c r="G84" s="194" t="s">
        <v>176</v>
      </c>
      <c r="H84" s="198" t="s">
        <v>176</v>
      </c>
      <c r="I84">
        <v>0</v>
      </c>
    </row>
    <row r="85" spans="1:9" ht="20.100000000000001" customHeight="1" x14ac:dyDescent="0.3"/>
    <row r="86" spans="1:9" ht="15.6" x14ac:dyDescent="0.3">
      <c r="A86" s="188" t="s">
        <v>243</v>
      </c>
      <c r="B86" s="189"/>
      <c r="C86" s="189"/>
      <c r="D86" s="189"/>
      <c r="E86" s="189" t="s">
        <v>406</v>
      </c>
      <c r="F86" s="189" t="s">
        <v>418</v>
      </c>
      <c r="G86" s="189"/>
      <c r="H86" s="190"/>
    </row>
    <row r="87" spans="1:9" x14ac:dyDescent="0.3">
      <c r="A87" s="30" t="s">
        <v>161</v>
      </c>
      <c r="B87" s="30" t="s">
        <v>162</v>
      </c>
      <c r="C87" s="30" t="s">
        <v>165</v>
      </c>
      <c r="D87" s="30" t="s">
        <v>403</v>
      </c>
      <c r="E87" s="30" t="s">
        <v>404</v>
      </c>
      <c r="F87" s="30" t="s">
        <v>164</v>
      </c>
      <c r="G87" s="161"/>
      <c r="H87" s="196"/>
    </row>
    <row r="88" spans="1:9" x14ac:dyDescent="0.3">
      <c r="A88" s="195"/>
      <c r="H88" s="197"/>
    </row>
    <row r="89" spans="1:9" ht="22.05" customHeight="1" x14ac:dyDescent="0.3">
      <c r="A89" s="195"/>
      <c r="H89" s="197"/>
    </row>
    <row r="90" spans="1:9" ht="18" customHeight="1" x14ac:dyDescent="0.3">
      <c r="A90" s="87">
        <v>146</v>
      </c>
      <c r="B90" s="88">
        <v>1</v>
      </c>
      <c r="C90" s="89">
        <v>50</v>
      </c>
      <c r="D90" s="88" t="s">
        <v>176</v>
      </c>
      <c r="E90" s="88" t="s">
        <v>176</v>
      </c>
      <c r="F90" s="90" t="s">
        <v>176</v>
      </c>
      <c r="G90" s="90" t="s">
        <v>176</v>
      </c>
      <c r="H90" s="197" t="s">
        <v>176</v>
      </c>
      <c r="I90">
        <v>0</v>
      </c>
    </row>
    <row r="91" spans="1:9" ht="18" customHeight="1" x14ac:dyDescent="0.3">
      <c r="A91" s="191">
        <v>147</v>
      </c>
      <c r="B91" s="192">
        <v>2</v>
      </c>
      <c r="C91" s="193">
        <v>50</v>
      </c>
      <c r="D91" s="192" t="s">
        <v>176</v>
      </c>
      <c r="E91" s="192" t="s">
        <v>176</v>
      </c>
      <c r="F91" s="194" t="s">
        <v>176</v>
      </c>
      <c r="G91" s="194" t="s">
        <v>176</v>
      </c>
      <c r="H91" s="198" t="s">
        <v>176</v>
      </c>
      <c r="I91">
        <v>1</v>
      </c>
    </row>
    <row r="92" spans="1:9" ht="20.100000000000001" customHeight="1" x14ac:dyDescent="0.3"/>
    <row r="93" spans="1:9" ht="15.6" x14ac:dyDescent="0.3">
      <c r="A93" s="188" t="s">
        <v>244</v>
      </c>
      <c r="B93" s="189"/>
      <c r="C93" s="189"/>
      <c r="D93" s="189"/>
      <c r="E93" s="189" t="s">
        <v>406</v>
      </c>
      <c r="F93" s="189" t="s">
        <v>419</v>
      </c>
      <c r="G93" s="189"/>
      <c r="H93" s="190"/>
    </row>
    <row r="94" spans="1:9" x14ac:dyDescent="0.3">
      <c r="A94" s="30" t="s">
        <v>161</v>
      </c>
      <c r="B94" s="30" t="s">
        <v>162</v>
      </c>
      <c r="C94" s="30" t="s">
        <v>165</v>
      </c>
      <c r="D94" s="30" t="s">
        <v>403</v>
      </c>
      <c r="E94" s="30" t="s">
        <v>404</v>
      </c>
      <c r="F94" s="30" t="s">
        <v>164</v>
      </c>
      <c r="G94" s="161"/>
      <c r="H94" s="196"/>
    </row>
    <row r="95" spans="1:9" x14ac:dyDescent="0.3">
      <c r="A95" s="195"/>
      <c r="H95" s="197"/>
    </row>
    <row r="96" spans="1:9" ht="22.05" customHeight="1" x14ac:dyDescent="0.3">
      <c r="A96" s="195"/>
      <c r="H96" s="197"/>
    </row>
    <row r="97" spans="1:9" ht="18" customHeight="1" x14ac:dyDescent="0.3">
      <c r="A97" s="191">
        <v>148</v>
      </c>
      <c r="B97" s="192">
        <v>2</v>
      </c>
      <c r="C97" s="193">
        <v>50</v>
      </c>
      <c r="D97" s="192" t="s">
        <v>176</v>
      </c>
      <c r="E97" s="192" t="s">
        <v>176</v>
      </c>
      <c r="F97" s="194" t="s">
        <v>176</v>
      </c>
      <c r="G97" s="194" t="s">
        <v>176</v>
      </c>
      <c r="H97" s="198" t="s">
        <v>176</v>
      </c>
      <c r="I97">
        <v>0</v>
      </c>
    </row>
    <row r="98" spans="1:9" ht="20.100000000000001" customHeight="1" x14ac:dyDescent="0.3"/>
    <row r="99" spans="1:9" ht="15.6" x14ac:dyDescent="0.3">
      <c r="A99" s="188" t="s">
        <v>245</v>
      </c>
      <c r="B99" s="189"/>
      <c r="C99" s="189"/>
      <c r="D99" s="189"/>
      <c r="E99" s="189" t="s">
        <v>406</v>
      </c>
      <c r="F99" s="189" t="s">
        <v>420</v>
      </c>
      <c r="G99" s="189"/>
      <c r="H99" s="190"/>
    </row>
    <row r="100" spans="1:9" x14ac:dyDescent="0.3">
      <c r="A100" s="30" t="s">
        <v>161</v>
      </c>
      <c r="B100" s="30" t="s">
        <v>162</v>
      </c>
      <c r="C100" s="30" t="s">
        <v>165</v>
      </c>
      <c r="D100" s="30" t="s">
        <v>403</v>
      </c>
      <c r="E100" s="30" t="s">
        <v>404</v>
      </c>
      <c r="F100" s="30" t="s">
        <v>164</v>
      </c>
      <c r="G100" s="161"/>
      <c r="H100" s="196"/>
    </row>
    <row r="101" spans="1:9" x14ac:dyDescent="0.3">
      <c r="A101" s="195"/>
      <c r="H101" s="197"/>
    </row>
    <row r="102" spans="1:9" ht="22.05" customHeight="1" x14ac:dyDescent="0.3">
      <c r="A102" s="195"/>
      <c r="H102" s="197"/>
    </row>
    <row r="103" spans="1:9" ht="18" customHeight="1" x14ac:dyDescent="0.3">
      <c r="A103" s="191">
        <v>154</v>
      </c>
      <c r="B103" s="192">
        <v>1</v>
      </c>
      <c r="C103" s="193">
        <v>1179.1217783</v>
      </c>
      <c r="D103" s="192" t="s">
        <v>405</v>
      </c>
      <c r="E103" s="192" t="s">
        <v>405</v>
      </c>
      <c r="F103" s="194" t="s">
        <v>176</v>
      </c>
      <c r="G103" s="194" t="s">
        <v>176</v>
      </c>
      <c r="H103" s="198" t="s">
        <v>176</v>
      </c>
      <c r="I103">
        <v>0</v>
      </c>
    </row>
    <row r="104" spans="1:9" ht="20.100000000000001" customHeight="1" x14ac:dyDescent="0.3"/>
    <row r="105" spans="1:9" ht="15.6" x14ac:dyDescent="0.3">
      <c r="A105" s="188" t="s">
        <v>250</v>
      </c>
      <c r="B105" s="189"/>
      <c r="C105" s="189"/>
      <c r="D105" s="189"/>
      <c r="E105" s="189" t="s">
        <v>401</v>
      </c>
      <c r="F105" s="189" t="s">
        <v>421</v>
      </c>
      <c r="G105" s="189"/>
      <c r="H105" s="190"/>
    </row>
    <row r="106" spans="1:9" x14ac:dyDescent="0.3">
      <c r="A106" s="30" t="s">
        <v>161</v>
      </c>
      <c r="B106" s="30" t="s">
        <v>162</v>
      </c>
      <c r="C106" s="30" t="s">
        <v>165</v>
      </c>
      <c r="D106" s="30" t="s">
        <v>403</v>
      </c>
      <c r="E106" s="30" t="s">
        <v>404</v>
      </c>
      <c r="F106" s="30" t="s">
        <v>164</v>
      </c>
      <c r="G106" s="161"/>
      <c r="H106" s="196"/>
    </row>
    <row r="107" spans="1:9" x14ac:dyDescent="0.3">
      <c r="A107" s="195"/>
      <c r="H107" s="197"/>
    </row>
    <row r="108" spans="1:9" ht="22.05" customHeight="1" x14ac:dyDescent="0.3">
      <c r="A108" s="195"/>
      <c r="H108" s="197"/>
    </row>
    <row r="109" spans="1:9" ht="18" customHeight="1" x14ac:dyDescent="0.3">
      <c r="A109" s="87">
        <v>137</v>
      </c>
      <c r="B109" s="88">
        <v>4</v>
      </c>
      <c r="C109" s="89">
        <v>1400</v>
      </c>
      <c r="D109" s="88" t="s">
        <v>422</v>
      </c>
      <c r="E109" s="88" t="s">
        <v>176</v>
      </c>
      <c r="F109" s="90" t="s">
        <v>176</v>
      </c>
      <c r="G109" s="90" t="s">
        <v>176</v>
      </c>
      <c r="H109" s="197" t="s">
        <v>176</v>
      </c>
      <c r="I109">
        <v>0</v>
      </c>
    </row>
    <row r="110" spans="1:9" ht="22.05" customHeight="1" x14ac:dyDescent="0.3">
      <c r="A110" s="195"/>
      <c r="H110" s="197"/>
    </row>
    <row r="111" spans="1:9" ht="18" customHeight="1" x14ac:dyDescent="0.3">
      <c r="A111" s="87">
        <v>138</v>
      </c>
      <c r="B111" s="88">
        <v>2</v>
      </c>
      <c r="C111" s="89">
        <v>1376</v>
      </c>
      <c r="D111" s="88" t="s">
        <v>422</v>
      </c>
      <c r="E111" s="88" t="s">
        <v>176</v>
      </c>
      <c r="F111" s="90" t="s">
        <v>176</v>
      </c>
      <c r="G111" s="90" t="s">
        <v>176</v>
      </c>
      <c r="H111" s="197" t="s">
        <v>176</v>
      </c>
      <c r="I111">
        <v>0</v>
      </c>
    </row>
    <row r="112" spans="1:9" ht="18" customHeight="1" x14ac:dyDescent="0.3">
      <c r="A112" s="87">
        <v>139</v>
      </c>
      <c r="B112" s="88">
        <v>2</v>
      </c>
      <c r="C112" s="89">
        <v>1330</v>
      </c>
      <c r="D112" s="88" t="s">
        <v>422</v>
      </c>
      <c r="E112" s="88" t="s">
        <v>176</v>
      </c>
      <c r="F112" s="90" t="s">
        <v>176</v>
      </c>
      <c r="G112" s="90" t="s">
        <v>176</v>
      </c>
      <c r="H112" s="197" t="s">
        <v>176</v>
      </c>
      <c r="I112">
        <v>1</v>
      </c>
    </row>
    <row r="113" spans="1:9" ht="22.05" customHeight="1" x14ac:dyDescent="0.3">
      <c r="A113" s="195"/>
      <c r="H113" s="197"/>
    </row>
    <row r="114" spans="1:9" ht="18" customHeight="1" x14ac:dyDescent="0.3">
      <c r="A114" s="87">
        <v>140</v>
      </c>
      <c r="B114" s="88">
        <v>2</v>
      </c>
      <c r="C114" s="89">
        <v>1330</v>
      </c>
      <c r="D114" s="88" t="s">
        <v>422</v>
      </c>
      <c r="E114" s="88" t="s">
        <v>176</v>
      </c>
      <c r="F114" s="90" t="s">
        <v>176</v>
      </c>
      <c r="G114" s="90" t="s">
        <v>176</v>
      </c>
      <c r="H114" s="197" t="s">
        <v>176</v>
      </c>
      <c r="I114">
        <v>0</v>
      </c>
    </row>
    <row r="115" spans="1:9" ht="18" customHeight="1" x14ac:dyDescent="0.3">
      <c r="A115" s="87">
        <v>141</v>
      </c>
      <c r="B115" s="88">
        <v>1</v>
      </c>
      <c r="C115" s="89">
        <v>728.99999839999998</v>
      </c>
      <c r="D115" s="88" t="s">
        <v>422</v>
      </c>
      <c r="E115" s="88" t="s">
        <v>176</v>
      </c>
      <c r="F115" s="90" t="s">
        <v>176</v>
      </c>
      <c r="G115" s="90" t="s">
        <v>176</v>
      </c>
      <c r="H115" s="197" t="s">
        <v>176</v>
      </c>
      <c r="I115">
        <v>1</v>
      </c>
    </row>
    <row r="116" spans="1:9" ht="18" customHeight="1" x14ac:dyDescent="0.3">
      <c r="A116" s="191">
        <v>142</v>
      </c>
      <c r="B116" s="192">
        <v>1</v>
      </c>
      <c r="C116" s="193">
        <v>729</v>
      </c>
      <c r="D116" s="192" t="s">
        <v>422</v>
      </c>
      <c r="E116" s="192" t="s">
        <v>176</v>
      </c>
      <c r="F116" s="194" t="s">
        <v>176</v>
      </c>
      <c r="G116" s="194" t="s">
        <v>176</v>
      </c>
      <c r="H116" s="198" t="s">
        <v>176</v>
      </c>
      <c r="I116">
        <v>0</v>
      </c>
    </row>
    <row r="117" spans="1:9" ht="20.100000000000001" customHeight="1" x14ac:dyDescent="0.3"/>
    <row r="118" spans="1:9" ht="15.6" x14ac:dyDescent="0.3">
      <c r="A118" s="188" t="s">
        <v>246</v>
      </c>
      <c r="B118" s="189"/>
      <c r="C118" s="189"/>
      <c r="D118" s="189"/>
      <c r="E118" s="189" t="s">
        <v>406</v>
      </c>
      <c r="F118" s="189" t="s">
        <v>423</v>
      </c>
      <c r="G118" s="189"/>
      <c r="H118" s="190"/>
    </row>
    <row r="119" spans="1:9" x14ac:dyDescent="0.3">
      <c r="A119" s="30" t="s">
        <v>161</v>
      </c>
      <c r="B119" s="30" t="s">
        <v>162</v>
      </c>
      <c r="C119" s="30" t="s">
        <v>165</v>
      </c>
      <c r="D119" s="30" t="s">
        <v>403</v>
      </c>
      <c r="E119" s="30" t="s">
        <v>404</v>
      </c>
      <c r="F119" s="30" t="s">
        <v>164</v>
      </c>
      <c r="G119" s="161"/>
      <c r="H119" s="196"/>
    </row>
    <row r="120" spans="1:9" x14ac:dyDescent="0.3">
      <c r="A120" s="195"/>
      <c r="H120" s="197"/>
    </row>
    <row r="121" spans="1:9" ht="22.05" customHeight="1" x14ac:dyDescent="0.3">
      <c r="A121" s="195"/>
      <c r="H121" s="197"/>
    </row>
    <row r="122" spans="1:9" ht="18" customHeight="1" x14ac:dyDescent="0.3">
      <c r="A122" s="87">
        <v>103</v>
      </c>
      <c r="B122" s="88">
        <v>10</v>
      </c>
      <c r="C122" s="89">
        <v>100</v>
      </c>
      <c r="D122" s="88" t="s">
        <v>176</v>
      </c>
      <c r="E122" s="88" t="s">
        <v>176</v>
      </c>
      <c r="F122" s="90" t="s">
        <v>176</v>
      </c>
      <c r="G122" s="90" t="s">
        <v>176</v>
      </c>
      <c r="H122" s="197" t="s">
        <v>176</v>
      </c>
      <c r="I122">
        <v>0</v>
      </c>
    </row>
    <row r="123" spans="1:9" ht="18" customHeight="1" x14ac:dyDescent="0.3">
      <c r="A123" s="87">
        <v>104</v>
      </c>
      <c r="B123" s="88">
        <v>12</v>
      </c>
      <c r="C123" s="89">
        <v>80</v>
      </c>
      <c r="D123" s="88" t="s">
        <v>176</v>
      </c>
      <c r="E123" s="142" t="s">
        <v>424</v>
      </c>
      <c r="F123" s="90" t="s">
        <v>176</v>
      </c>
      <c r="G123" s="90" t="s">
        <v>176</v>
      </c>
      <c r="H123" s="197" t="s">
        <v>176</v>
      </c>
      <c r="I123">
        <v>1</v>
      </c>
    </row>
    <row r="124" spans="1:9" ht="18" customHeight="1" x14ac:dyDescent="0.3">
      <c r="A124" s="191">
        <v>105</v>
      </c>
      <c r="B124" s="192">
        <v>4</v>
      </c>
      <c r="C124" s="193">
        <v>58</v>
      </c>
      <c r="D124" s="192" t="s">
        <v>176</v>
      </c>
      <c r="E124" s="192" t="s">
        <v>176</v>
      </c>
      <c r="F124" s="194" t="s">
        <v>176</v>
      </c>
      <c r="G124" s="194" t="s">
        <v>176</v>
      </c>
      <c r="H124" s="198" t="s">
        <v>176</v>
      </c>
      <c r="I124">
        <v>0</v>
      </c>
    </row>
    <row r="125" spans="1:9" ht="20.100000000000001" customHeight="1" x14ac:dyDescent="0.3"/>
    <row r="126" spans="1:9" ht="15.6" x14ac:dyDescent="0.3">
      <c r="A126" s="188" t="s">
        <v>247</v>
      </c>
      <c r="B126" s="189"/>
      <c r="C126" s="189"/>
      <c r="D126" s="189"/>
      <c r="E126" s="189" t="s">
        <v>409</v>
      </c>
      <c r="F126" s="189" t="s">
        <v>425</v>
      </c>
      <c r="G126" s="189"/>
      <c r="H126" s="190"/>
    </row>
    <row r="127" spans="1:9" x14ac:dyDescent="0.3">
      <c r="A127" s="30" t="s">
        <v>161</v>
      </c>
      <c r="B127" s="30" t="s">
        <v>162</v>
      </c>
      <c r="C127" s="30" t="s">
        <v>165</v>
      </c>
      <c r="D127" s="30" t="s">
        <v>403</v>
      </c>
      <c r="E127" s="30" t="s">
        <v>404</v>
      </c>
      <c r="F127" s="30" t="s">
        <v>164</v>
      </c>
      <c r="G127" s="161"/>
      <c r="H127" s="196"/>
    </row>
    <row r="128" spans="1:9" x14ac:dyDescent="0.3">
      <c r="A128" s="195"/>
      <c r="H128" s="197"/>
    </row>
    <row r="129" spans="1:9" ht="22.05" customHeight="1" x14ac:dyDescent="0.3">
      <c r="A129" s="195"/>
      <c r="H129" s="197"/>
    </row>
    <row r="130" spans="1:9" ht="18" customHeight="1" x14ac:dyDescent="0.3">
      <c r="A130" s="87">
        <v>106</v>
      </c>
      <c r="B130" s="88">
        <v>1</v>
      </c>
      <c r="C130" s="89">
        <v>2084.9997672</v>
      </c>
      <c r="D130" s="142" t="s">
        <v>424</v>
      </c>
      <c r="E130" s="88" t="s">
        <v>176</v>
      </c>
      <c r="F130" s="90" t="s">
        <v>176</v>
      </c>
      <c r="G130" s="90" t="s">
        <v>176</v>
      </c>
      <c r="H130" s="197" t="s">
        <v>176</v>
      </c>
      <c r="I130">
        <v>0</v>
      </c>
    </row>
    <row r="131" spans="1:9" ht="18" customHeight="1" x14ac:dyDescent="0.3">
      <c r="A131" s="87">
        <v>107</v>
      </c>
      <c r="B131" s="88">
        <v>1</v>
      </c>
      <c r="C131" s="89">
        <v>2034.9997672</v>
      </c>
      <c r="D131" s="142" t="s">
        <v>424</v>
      </c>
      <c r="E131" s="88" t="s">
        <v>176</v>
      </c>
      <c r="F131" s="90" t="s">
        <v>176</v>
      </c>
      <c r="G131" s="90" t="s">
        <v>176</v>
      </c>
      <c r="H131" s="197" t="s">
        <v>176</v>
      </c>
      <c r="I131">
        <v>1</v>
      </c>
    </row>
    <row r="132" spans="1:9" ht="18" customHeight="1" x14ac:dyDescent="0.3">
      <c r="A132" s="87">
        <v>109</v>
      </c>
      <c r="B132" s="88">
        <v>1</v>
      </c>
      <c r="C132" s="89">
        <v>1554.0002328</v>
      </c>
      <c r="D132" s="142" t="s">
        <v>424</v>
      </c>
      <c r="E132" s="88" t="s">
        <v>176</v>
      </c>
      <c r="F132" s="90" t="s">
        <v>176</v>
      </c>
      <c r="G132" s="90" t="s">
        <v>176</v>
      </c>
      <c r="H132" s="197" t="s">
        <v>176</v>
      </c>
      <c r="I132">
        <v>0</v>
      </c>
    </row>
    <row r="133" spans="1:9" ht="18" customHeight="1" x14ac:dyDescent="0.3">
      <c r="A133" s="87">
        <v>116</v>
      </c>
      <c r="B133" s="88">
        <v>1</v>
      </c>
      <c r="C133" s="89">
        <v>294.99973390000002</v>
      </c>
      <c r="D133" s="142" t="s">
        <v>424</v>
      </c>
      <c r="E133" s="88" t="s">
        <v>176</v>
      </c>
      <c r="F133" s="90" t="s">
        <v>176</v>
      </c>
      <c r="G133" s="90" t="s">
        <v>176</v>
      </c>
      <c r="H133" s="197" t="s">
        <v>176</v>
      </c>
      <c r="I133">
        <v>1</v>
      </c>
    </row>
    <row r="134" spans="1:9" ht="22.05" customHeight="1" x14ac:dyDescent="0.3">
      <c r="A134" s="195"/>
      <c r="H134" s="197"/>
    </row>
    <row r="135" spans="1:9" ht="18" customHeight="1" x14ac:dyDescent="0.3">
      <c r="A135" s="87">
        <v>108</v>
      </c>
      <c r="B135" s="88">
        <v>1</v>
      </c>
      <c r="C135" s="89">
        <v>2009.9999992</v>
      </c>
      <c r="D135" s="142" t="s">
        <v>424</v>
      </c>
      <c r="E135" s="88" t="s">
        <v>176</v>
      </c>
      <c r="F135" s="90" t="s">
        <v>176</v>
      </c>
      <c r="G135" s="90" t="s">
        <v>176</v>
      </c>
      <c r="H135" s="197" t="s">
        <v>176</v>
      </c>
      <c r="I135">
        <v>0</v>
      </c>
    </row>
    <row r="136" spans="1:9" ht="18" customHeight="1" x14ac:dyDescent="0.3">
      <c r="A136" s="87">
        <v>110</v>
      </c>
      <c r="B136" s="88">
        <v>1</v>
      </c>
      <c r="C136" s="89">
        <v>1554.0002328</v>
      </c>
      <c r="D136" s="142" t="s">
        <v>424</v>
      </c>
      <c r="E136" s="88" t="s">
        <v>176</v>
      </c>
      <c r="F136" s="90" t="s">
        <v>176</v>
      </c>
      <c r="G136" s="90" t="s">
        <v>176</v>
      </c>
      <c r="H136" s="197" t="s">
        <v>176</v>
      </c>
      <c r="I136">
        <v>1</v>
      </c>
    </row>
    <row r="137" spans="1:9" ht="18" customHeight="1" x14ac:dyDescent="0.3">
      <c r="A137" s="87">
        <v>111</v>
      </c>
      <c r="B137" s="88">
        <v>1</v>
      </c>
      <c r="C137" s="89">
        <v>1321.0004961</v>
      </c>
      <c r="D137" s="142" t="s">
        <v>424</v>
      </c>
      <c r="E137" s="88" t="s">
        <v>176</v>
      </c>
      <c r="F137" s="90" t="s">
        <v>176</v>
      </c>
      <c r="G137" s="90" t="s">
        <v>176</v>
      </c>
      <c r="H137" s="197" t="s">
        <v>176</v>
      </c>
      <c r="I137">
        <v>0</v>
      </c>
    </row>
    <row r="138" spans="1:9" ht="18" customHeight="1" x14ac:dyDescent="0.3">
      <c r="A138" s="87">
        <v>115</v>
      </c>
      <c r="B138" s="88">
        <v>1</v>
      </c>
      <c r="C138" s="89">
        <v>479.99999980000001</v>
      </c>
      <c r="D138" s="142" t="s">
        <v>424</v>
      </c>
      <c r="E138" s="88" t="s">
        <v>176</v>
      </c>
      <c r="F138" s="90" t="s">
        <v>176</v>
      </c>
      <c r="G138" s="90" t="s">
        <v>176</v>
      </c>
      <c r="H138" s="197" t="s">
        <v>176</v>
      </c>
      <c r="I138">
        <v>1</v>
      </c>
    </row>
    <row r="139" spans="1:9" ht="18" customHeight="1" x14ac:dyDescent="0.3">
      <c r="A139" s="87">
        <v>114</v>
      </c>
      <c r="B139" s="88">
        <v>1</v>
      </c>
      <c r="C139" s="89">
        <v>480.00000019999999</v>
      </c>
      <c r="D139" s="142" t="s">
        <v>424</v>
      </c>
      <c r="E139" s="88" t="s">
        <v>176</v>
      </c>
      <c r="F139" s="90" t="s">
        <v>176</v>
      </c>
      <c r="G139" s="90" t="s">
        <v>176</v>
      </c>
      <c r="H139" s="197" t="s">
        <v>176</v>
      </c>
      <c r="I139">
        <v>0</v>
      </c>
    </row>
    <row r="140" spans="1:9" ht="22.05" customHeight="1" x14ac:dyDescent="0.3">
      <c r="A140" s="195"/>
      <c r="H140" s="197"/>
    </row>
    <row r="141" spans="1:9" ht="18" customHeight="1" x14ac:dyDescent="0.3">
      <c r="A141" s="87">
        <v>112</v>
      </c>
      <c r="B141" s="88">
        <v>1</v>
      </c>
      <c r="C141" s="89">
        <v>1239</v>
      </c>
      <c r="D141" s="88" t="s">
        <v>176</v>
      </c>
      <c r="E141" s="88" t="s">
        <v>176</v>
      </c>
      <c r="F141" s="90" t="s">
        <v>176</v>
      </c>
      <c r="G141" s="90" t="s">
        <v>176</v>
      </c>
      <c r="H141" s="197" t="s">
        <v>176</v>
      </c>
      <c r="I141">
        <v>0</v>
      </c>
    </row>
    <row r="142" spans="1:9" ht="18" customHeight="1" x14ac:dyDescent="0.3">
      <c r="A142" s="87">
        <v>113</v>
      </c>
      <c r="B142" s="88">
        <v>4</v>
      </c>
      <c r="C142" s="89">
        <v>1156</v>
      </c>
      <c r="D142" s="88" t="s">
        <v>176</v>
      </c>
      <c r="E142" s="88" t="s">
        <v>176</v>
      </c>
      <c r="F142" s="90" t="s">
        <v>176</v>
      </c>
      <c r="G142" s="90" t="s">
        <v>176</v>
      </c>
      <c r="H142" s="197" t="s">
        <v>176</v>
      </c>
      <c r="I142">
        <v>1</v>
      </c>
    </row>
    <row r="143" spans="1:9" ht="22.05" customHeight="1" x14ac:dyDescent="0.3">
      <c r="A143" s="195"/>
      <c r="H143" s="197"/>
    </row>
    <row r="144" spans="1:9" ht="18" customHeight="1" x14ac:dyDescent="0.3">
      <c r="A144" s="191">
        <v>113</v>
      </c>
      <c r="B144" s="192">
        <v>4</v>
      </c>
      <c r="C144" s="193">
        <v>1156</v>
      </c>
      <c r="D144" s="192" t="s">
        <v>176</v>
      </c>
      <c r="E144" s="192" t="s">
        <v>176</v>
      </c>
      <c r="F144" s="194" t="s">
        <v>176</v>
      </c>
      <c r="G144" s="194" t="s">
        <v>176</v>
      </c>
      <c r="H144" s="198" t="s">
        <v>176</v>
      </c>
      <c r="I144">
        <v>0</v>
      </c>
    </row>
    <row r="145" spans="1:9" ht="20.100000000000001" customHeight="1" x14ac:dyDescent="0.3"/>
    <row r="146" spans="1:9" ht="15.6" x14ac:dyDescent="0.3">
      <c r="A146" s="188" t="s">
        <v>248</v>
      </c>
      <c r="B146" s="189"/>
      <c r="C146" s="189"/>
      <c r="D146" s="189"/>
      <c r="E146" s="189" t="s">
        <v>406</v>
      </c>
      <c r="F146" s="189" t="s">
        <v>417</v>
      </c>
      <c r="G146" s="189"/>
      <c r="H146" s="190"/>
    </row>
    <row r="147" spans="1:9" x14ac:dyDescent="0.3">
      <c r="A147" s="30" t="s">
        <v>161</v>
      </c>
      <c r="B147" s="30" t="s">
        <v>162</v>
      </c>
      <c r="C147" s="30" t="s">
        <v>165</v>
      </c>
      <c r="D147" s="30" t="s">
        <v>403</v>
      </c>
      <c r="E147" s="30" t="s">
        <v>404</v>
      </c>
      <c r="F147" s="30" t="s">
        <v>164</v>
      </c>
      <c r="G147" s="161"/>
      <c r="H147" s="196"/>
    </row>
    <row r="148" spans="1:9" x14ac:dyDescent="0.3">
      <c r="A148" s="195"/>
      <c r="H148" s="197"/>
    </row>
    <row r="149" spans="1:9" ht="22.05" customHeight="1" x14ac:dyDescent="0.3">
      <c r="A149" s="195"/>
      <c r="H149" s="197"/>
    </row>
    <row r="150" spans="1:9" ht="18" customHeight="1" x14ac:dyDescent="0.3">
      <c r="A150" s="191">
        <v>117</v>
      </c>
      <c r="B150" s="192">
        <v>7</v>
      </c>
      <c r="C150" s="193">
        <v>120</v>
      </c>
      <c r="D150" s="192" t="s">
        <v>176</v>
      </c>
      <c r="E150" s="192" t="s">
        <v>176</v>
      </c>
      <c r="F150" s="194" t="s">
        <v>176</v>
      </c>
      <c r="G150" s="194" t="s">
        <v>176</v>
      </c>
      <c r="H150" s="198" t="s">
        <v>176</v>
      </c>
      <c r="I150">
        <v>0</v>
      </c>
    </row>
    <row r="151" spans="1:9" ht="20.100000000000001" customHeight="1" x14ac:dyDescent="0.3"/>
    <row r="152" spans="1:9" ht="15.6" x14ac:dyDescent="0.3">
      <c r="A152" s="188" t="s">
        <v>249</v>
      </c>
      <c r="B152" s="189"/>
      <c r="C152" s="189"/>
      <c r="D152" s="189"/>
      <c r="E152" s="189" t="s">
        <v>426</v>
      </c>
      <c r="F152" s="189" t="s">
        <v>427</v>
      </c>
      <c r="G152" s="189"/>
      <c r="H152" s="190"/>
    </row>
    <row r="153" spans="1:9" x14ac:dyDescent="0.3">
      <c r="A153" s="30" t="s">
        <v>161</v>
      </c>
      <c r="B153" s="30" t="s">
        <v>162</v>
      </c>
      <c r="C153" s="30" t="s">
        <v>165</v>
      </c>
      <c r="D153" s="30" t="s">
        <v>403</v>
      </c>
      <c r="E153" s="30" t="s">
        <v>404</v>
      </c>
      <c r="F153" s="30" t="s">
        <v>164</v>
      </c>
      <c r="G153" s="161"/>
      <c r="H153" s="196"/>
    </row>
    <row r="154" spans="1:9" x14ac:dyDescent="0.3">
      <c r="A154" s="195"/>
      <c r="H154" s="197"/>
    </row>
    <row r="155" spans="1:9" ht="22.05" customHeight="1" x14ac:dyDescent="0.3">
      <c r="A155" s="195"/>
      <c r="H155" s="197"/>
    </row>
    <row r="156" spans="1:9" ht="18" customHeight="1" x14ac:dyDescent="0.3">
      <c r="A156" s="87">
        <v>100</v>
      </c>
      <c r="B156" s="88">
        <v>2</v>
      </c>
      <c r="C156" s="89">
        <v>3000</v>
      </c>
      <c r="D156" s="88" t="s">
        <v>176</v>
      </c>
      <c r="E156" s="88" t="s">
        <v>176</v>
      </c>
      <c r="F156" s="90" t="s">
        <v>176</v>
      </c>
      <c r="G156" s="90" t="s">
        <v>176</v>
      </c>
      <c r="H156" s="197" t="s">
        <v>176</v>
      </c>
      <c r="I156">
        <v>0</v>
      </c>
    </row>
    <row r="157" spans="1:9" ht="22.05" customHeight="1" x14ac:dyDescent="0.3">
      <c r="A157" s="195"/>
      <c r="H157" s="197"/>
    </row>
    <row r="158" spans="1:9" ht="18" customHeight="1" x14ac:dyDescent="0.3">
      <c r="A158" s="87">
        <v>101</v>
      </c>
      <c r="B158" s="88">
        <v>2</v>
      </c>
      <c r="C158" s="89">
        <v>1433.0000012999999</v>
      </c>
      <c r="D158" s="88" t="s">
        <v>176</v>
      </c>
      <c r="E158" s="88" t="s">
        <v>176</v>
      </c>
      <c r="F158" s="90" t="s">
        <v>176</v>
      </c>
      <c r="G158" s="90" t="s">
        <v>176</v>
      </c>
      <c r="H158" s="197" t="s">
        <v>176</v>
      </c>
      <c r="I158">
        <v>0</v>
      </c>
    </row>
    <row r="159" spans="1:9" ht="18" customHeight="1" x14ac:dyDescent="0.3">
      <c r="A159" s="191">
        <v>102</v>
      </c>
      <c r="B159" s="192">
        <v>1</v>
      </c>
      <c r="C159" s="193">
        <v>1133.0000024999999</v>
      </c>
      <c r="D159" s="192" t="s">
        <v>176</v>
      </c>
      <c r="E159" s="192" t="s">
        <v>176</v>
      </c>
      <c r="F159" s="194" t="s">
        <v>176</v>
      </c>
      <c r="G159" s="194" t="s">
        <v>176</v>
      </c>
      <c r="H159" s="198" t="s">
        <v>176</v>
      </c>
      <c r="I159">
        <v>1</v>
      </c>
    </row>
    <row r="160" spans="1:9" ht="20.100000000000001" customHeight="1" x14ac:dyDescent="0.3"/>
    <row r="161" spans="1:9" ht="15.6" x14ac:dyDescent="0.3">
      <c r="A161" s="188" t="s">
        <v>251</v>
      </c>
      <c r="B161" s="189"/>
      <c r="C161" s="189"/>
      <c r="D161" s="189"/>
      <c r="E161" s="189" t="s">
        <v>406</v>
      </c>
      <c r="F161" s="189" t="s">
        <v>428</v>
      </c>
      <c r="G161" s="189"/>
      <c r="H161" s="190"/>
    </row>
    <row r="162" spans="1:9" x14ac:dyDescent="0.3">
      <c r="A162" s="30" t="s">
        <v>161</v>
      </c>
      <c r="B162" s="30" t="s">
        <v>162</v>
      </c>
      <c r="C162" s="30" t="s">
        <v>165</v>
      </c>
      <c r="D162" s="30" t="s">
        <v>403</v>
      </c>
      <c r="E162" s="30" t="s">
        <v>404</v>
      </c>
      <c r="F162" s="30" t="s">
        <v>164</v>
      </c>
      <c r="G162" s="161"/>
      <c r="H162" s="196"/>
    </row>
    <row r="163" spans="1:9" x14ac:dyDescent="0.3">
      <c r="A163" s="195"/>
      <c r="H163" s="197"/>
    </row>
    <row r="164" spans="1:9" ht="22.05" customHeight="1" x14ac:dyDescent="0.3">
      <c r="A164" s="195"/>
      <c r="H164" s="197"/>
    </row>
    <row r="165" spans="1:9" ht="18" customHeight="1" x14ac:dyDescent="0.3">
      <c r="A165" s="191">
        <v>158</v>
      </c>
      <c r="B165" s="192">
        <v>2</v>
      </c>
      <c r="C165" s="193">
        <v>729.00014499999997</v>
      </c>
      <c r="D165" s="192" t="s">
        <v>176</v>
      </c>
      <c r="E165" s="192" t="s">
        <v>176</v>
      </c>
      <c r="F165" s="194" t="s">
        <v>176</v>
      </c>
      <c r="G165" s="194" t="s">
        <v>176</v>
      </c>
      <c r="H165" s="198" t="s">
        <v>176</v>
      </c>
      <c r="I165">
        <v>0</v>
      </c>
    </row>
    <row r="166" spans="1:9" ht="20.100000000000001" customHeight="1" x14ac:dyDescent="0.3"/>
  </sheetData>
  <mergeCells count="4">
    <mergeCell ref="A1:H4"/>
    <mergeCell ref="A5:H5"/>
    <mergeCell ref="A6:H6"/>
    <mergeCell ref="A7:H7"/>
  </mergeCells>
  <conditionalFormatting sqref="A1 I1:AA7 A8:AA1048576">
    <cfRule type="expression" dxfId="31" priority="24">
      <formula>$I1=1</formula>
    </cfRule>
  </conditionalFormatting>
  <conditionalFormatting sqref="A5:A6">
    <cfRule type="expression" dxfId="30" priority="12">
      <formula>$R7=1</formula>
    </cfRule>
  </conditionalFormatting>
  <conditionalFormatting sqref="A7">
    <cfRule type="expression" dxfId="29" priority="11">
      <formula>$R5=1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K25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2.5546875" customWidth="1"/>
    <col min="2" max="2" width="8.6640625" customWidth="1"/>
    <col min="3" max="3" width="36.6640625" customWidth="1"/>
    <col min="4" max="4" width="13.88671875" customWidth="1"/>
    <col min="5" max="5" width="20.6640625" customWidth="1"/>
    <col min="6" max="6" width="29.6640625" customWidth="1"/>
    <col min="7" max="7" width="13.6640625" customWidth="1"/>
    <col min="8" max="8" width="18.44140625" customWidth="1"/>
    <col min="9" max="9" width="12.109375" customWidth="1"/>
    <col min="10" max="10" width="18.33203125" customWidth="1"/>
    <col min="11" max="11" width="0" hidden="1" customWidth="1"/>
  </cols>
  <sheetData>
    <row r="1" spans="1:11" ht="39.9" customHeight="1" x14ac:dyDescent="0.3">
      <c r="A1" s="223" t="s">
        <v>429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1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1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11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</row>
    <row r="5" spans="1:11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1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</row>
    <row r="7" spans="1:11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</row>
    <row r="8" spans="1:11" x14ac:dyDescent="0.3">
      <c r="A8" s="17"/>
      <c r="B8" s="12"/>
      <c r="C8" s="13"/>
      <c r="D8" s="14"/>
      <c r="E8" s="15"/>
      <c r="F8" s="15"/>
      <c r="G8" s="15"/>
      <c r="H8" s="16"/>
      <c r="I8" s="16"/>
      <c r="J8" s="17"/>
    </row>
    <row r="9" spans="1:11" x14ac:dyDescent="0.3">
      <c r="A9" s="30" t="s">
        <v>430</v>
      </c>
      <c r="B9" s="30" t="s">
        <v>162</v>
      </c>
      <c r="C9" s="30" t="s">
        <v>163</v>
      </c>
      <c r="D9" s="30" t="s">
        <v>165</v>
      </c>
      <c r="E9" s="30" t="s">
        <v>168</v>
      </c>
      <c r="F9" s="30" t="s">
        <v>431</v>
      </c>
      <c r="G9" s="30" t="s">
        <v>432</v>
      </c>
      <c r="H9" s="30" t="s">
        <v>433</v>
      </c>
      <c r="I9" s="30" t="s">
        <v>434</v>
      </c>
      <c r="J9" s="30" t="s">
        <v>435</v>
      </c>
    </row>
    <row r="10" spans="1:11" x14ac:dyDescent="0.3">
      <c r="A10" s="142">
        <f t="shared" ref="A10:A25" si="0">ROW()-8</f>
        <v>2</v>
      </c>
      <c r="B10" s="142">
        <v>3</v>
      </c>
      <c r="C10" s="89" t="s">
        <v>209</v>
      </c>
      <c r="D10" s="143">
        <v>6000</v>
      </c>
      <c r="E10" s="88" t="s">
        <v>79</v>
      </c>
      <c r="F10" s="89" t="s">
        <v>436</v>
      </c>
      <c r="G10" s="144">
        <v>4.5</v>
      </c>
      <c r="H10" s="144">
        <v>0</v>
      </c>
      <c r="I10" s="144">
        <v>0</v>
      </c>
      <c r="J10" s="144">
        <v>0</v>
      </c>
      <c r="K10">
        <v>0</v>
      </c>
    </row>
    <row r="11" spans="1:11" x14ac:dyDescent="0.3">
      <c r="A11" s="142">
        <f t="shared" si="0"/>
        <v>3</v>
      </c>
      <c r="B11" s="142">
        <v>1</v>
      </c>
      <c r="C11" s="89" t="s">
        <v>183</v>
      </c>
      <c r="D11" s="143">
        <v>6000</v>
      </c>
      <c r="E11" s="88" t="s">
        <v>79</v>
      </c>
      <c r="F11" s="89" t="s">
        <v>437</v>
      </c>
      <c r="G11" s="144">
        <v>4.5</v>
      </c>
      <c r="H11" s="144">
        <v>0</v>
      </c>
      <c r="I11" s="144">
        <v>0</v>
      </c>
      <c r="J11" s="144">
        <v>0</v>
      </c>
      <c r="K11">
        <v>1</v>
      </c>
    </row>
    <row r="12" spans="1:11" x14ac:dyDescent="0.3">
      <c r="A12" s="142">
        <f t="shared" si="0"/>
        <v>4</v>
      </c>
      <c r="B12" s="142">
        <v>3</v>
      </c>
      <c r="C12" s="89" t="s">
        <v>189</v>
      </c>
      <c r="D12" s="143">
        <v>6000</v>
      </c>
      <c r="E12" s="88" t="s">
        <v>79</v>
      </c>
      <c r="F12" s="89" t="s">
        <v>436</v>
      </c>
      <c r="G12" s="144">
        <v>4.5</v>
      </c>
      <c r="H12" s="144">
        <v>0</v>
      </c>
      <c r="I12" s="144">
        <v>0</v>
      </c>
      <c r="J12" s="144">
        <v>0</v>
      </c>
      <c r="K12">
        <v>0</v>
      </c>
    </row>
    <row r="13" spans="1:11" x14ac:dyDescent="0.3">
      <c r="A13" s="142">
        <f t="shared" si="0"/>
        <v>5</v>
      </c>
      <c r="B13" s="142">
        <v>4</v>
      </c>
      <c r="C13" s="89" t="s">
        <v>222</v>
      </c>
      <c r="D13" s="143">
        <v>6000</v>
      </c>
      <c r="E13" s="88" t="s">
        <v>79</v>
      </c>
      <c r="F13" s="89" t="s">
        <v>436</v>
      </c>
      <c r="G13" s="144">
        <v>4.5</v>
      </c>
      <c r="H13" s="144">
        <v>0</v>
      </c>
      <c r="I13" s="144">
        <v>0</v>
      </c>
      <c r="J13" s="144">
        <v>0</v>
      </c>
      <c r="K13">
        <v>1</v>
      </c>
    </row>
    <row r="14" spans="1:11" x14ac:dyDescent="0.3">
      <c r="A14" s="142">
        <f t="shared" si="0"/>
        <v>6</v>
      </c>
      <c r="B14" s="142">
        <v>1</v>
      </c>
      <c r="C14" s="89" t="s">
        <v>197</v>
      </c>
      <c r="D14" s="143">
        <v>6000</v>
      </c>
      <c r="E14" s="88" t="s">
        <v>79</v>
      </c>
      <c r="F14" s="89" t="s">
        <v>438</v>
      </c>
      <c r="G14" s="144">
        <v>4.5</v>
      </c>
      <c r="H14" s="144">
        <v>0</v>
      </c>
      <c r="I14" s="144">
        <v>0</v>
      </c>
      <c r="J14" s="144">
        <v>0</v>
      </c>
      <c r="K14">
        <v>0</v>
      </c>
    </row>
    <row r="15" spans="1:11" x14ac:dyDescent="0.3">
      <c r="A15" s="142">
        <f t="shared" si="0"/>
        <v>7</v>
      </c>
      <c r="B15" s="142">
        <v>1</v>
      </c>
      <c r="C15" s="89" t="s">
        <v>211</v>
      </c>
      <c r="D15" s="143">
        <v>6000</v>
      </c>
      <c r="E15" s="88" t="s">
        <v>79</v>
      </c>
      <c r="F15" s="89" t="s">
        <v>438</v>
      </c>
      <c r="G15" s="144">
        <v>4.5</v>
      </c>
      <c r="H15" s="144">
        <v>0</v>
      </c>
      <c r="I15" s="144">
        <v>0</v>
      </c>
      <c r="J15" s="144">
        <v>0</v>
      </c>
      <c r="K15">
        <v>1</v>
      </c>
    </row>
    <row r="16" spans="1:11" x14ac:dyDescent="0.3">
      <c r="A16" s="142">
        <f t="shared" si="0"/>
        <v>8</v>
      </c>
      <c r="B16" s="142">
        <v>1</v>
      </c>
      <c r="C16" s="89" t="s">
        <v>179</v>
      </c>
      <c r="D16" s="143">
        <v>6000</v>
      </c>
      <c r="E16" s="88" t="s">
        <v>79</v>
      </c>
      <c r="F16" s="89" t="s">
        <v>438</v>
      </c>
      <c r="G16" s="144">
        <v>4.5</v>
      </c>
      <c r="H16" s="144">
        <v>0</v>
      </c>
      <c r="I16" s="144">
        <v>0</v>
      </c>
      <c r="J16" s="144">
        <v>0</v>
      </c>
      <c r="K16">
        <v>0</v>
      </c>
    </row>
    <row r="17" spans="1:11" x14ac:dyDescent="0.3">
      <c r="A17" s="142">
        <f t="shared" si="0"/>
        <v>9</v>
      </c>
      <c r="B17" s="142">
        <v>1</v>
      </c>
      <c r="C17" s="89" t="s">
        <v>198</v>
      </c>
      <c r="D17" s="143">
        <v>6000</v>
      </c>
      <c r="E17" s="88" t="s">
        <v>79</v>
      </c>
      <c r="F17" s="89" t="s">
        <v>438</v>
      </c>
      <c r="G17" s="144">
        <v>4.5</v>
      </c>
      <c r="H17" s="144">
        <v>0</v>
      </c>
      <c r="I17" s="144">
        <v>0</v>
      </c>
      <c r="J17" s="144">
        <v>0</v>
      </c>
      <c r="K17">
        <v>1</v>
      </c>
    </row>
    <row r="18" spans="1:11" x14ac:dyDescent="0.3">
      <c r="A18" s="142">
        <f t="shared" si="0"/>
        <v>10</v>
      </c>
      <c r="B18" s="142">
        <v>1</v>
      </c>
      <c r="C18" s="89" t="s">
        <v>199</v>
      </c>
      <c r="D18" s="143">
        <v>6000</v>
      </c>
      <c r="E18" s="88" t="s">
        <v>79</v>
      </c>
      <c r="F18" s="89" t="s">
        <v>438</v>
      </c>
      <c r="G18" s="144">
        <v>4.5</v>
      </c>
      <c r="H18" s="144">
        <v>0</v>
      </c>
      <c r="I18" s="144">
        <v>0</v>
      </c>
      <c r="J18" s="144">
        <v>0</v>
      </c>
      <c r="K18">
        <v>0</v>
      </c>
    </row>
    <row r="19" spans="1:11" x14ac:dyDescent="0.3">
      <c r="A19" s="142">
        <f t="shared" si="0"/>
        <v>11</v>
      </c>
      <c r="B19" s="142">
        <v>1</v>
      </c>
      <c r="C19" s="89" t="s">
        <v>200</v>
      </c>
      <c r="D19" s="143">
        <v>6000</v>
      </c>
      <c r="E19" s="88" t="s">
        <v>79</v>
      </c>
      <c r="F19" s="89" t="s">
        <v>439</v>
      </c>
      <c r="G19" s="144">
        <v>4.5</v>
      </c>
      <c r="H19" s="144">
        <v>0</v>
      </c>
      <c r="I19" s="144">
        <v>0</v>
      </c>
      <c r="J19" s="144">
        <v>0</v>
      </c>
      <c r="K19">
        <v>1</v>
      </c>
    </row>
    <row r="20" spans="1:11" x14ac:dyDescent="0.3">
      <c r="A20" s="142">
        <f t="shared" si="0"/>
        <v>12</v>
      </c>
      <c r="B20" s="142">
        <v>1</v>
      </c>
      <c r="C20" s="89" t="s">
        <v>187</v>
      </c>
      <c r="D20" s="143">
        <v>6000</v>
      </c>
      <c r="E20" s="88" t="s">
        <v>79</v>
      </c>
      <c r="F20" s="89" t="s">
        <v>440</v>
      </c>
      <c r="G20" s="144">
        <v>4.5</v>
      </c>
      <c r="H20" s="144">
        <v>0</v>
      </c>
      <c r="I20" s="144">
        <v>0</v>
      </c>
      <c r="J20" s="144">
        <v>0</v>
      </c>
      <c r="K20">
        <v>0</v>
      </c>
    </row>
    <row r="21" spans="1:11" x14ac:dyDescent="0.3">
      <c r="A21" s="142">
        <f t="shared" si="0"/>
        <v>13</v>
      </c>
      <c r="B21" s="142">
        <v>4</v>
      </c>
      <c r="C21" s="89" t="s">
        <v>220</v>
      </c>
      <c r="D21" s="143">
        <v>6000</v>
      </c>
      <c r="E21" s="88" t="s">
        <v>79</v>
      </c>
      <c r="F21" s="89" t="s">
        <v>440</v>
      </c>
      <c r="G21" s="144">
        <v>4.5</v>
      </c>
      <c r="H21" s="144">
        <v>0</v>
      </c>
      <c r="I21" s="144">
        <v>0</v>
      </c>
      <c r="J21" s="144">
        <v>0</v>
      </c>
      <c r="K21">
        <v>1</v>
      </c>
    </row>
    <row r="22" spans="1:11" x14ac:dyDescent="0.3">
      <c r="A22" s="142">
        <f t="shared" si="0"/>
        <v>14</v>
      </c>
      <c r="B22" s="142">
        <v>1</v>
      </c>
      <c r="C22" s="89" t="s">
        <v>221</v>
      </c>
      <c r="D22" s="143">
        <v>6000</v>
      </c>
      <c r="E22" s="88" t="s">
        <v>79</v>
      </c>
      <c r="F22" s="89" t="s">
        <v>440</v>
      </c>
      <c r="G22" s="144">
        <v>4.5</v>
      </c>
      <c r="H22" s="144">
        <v>0</v>
      </c>
      <c r="I22" s="144">
        <v>0</v>
      </c>
      <c r="J22" s="144">
        <v>0</v>
      </c>
      <c r="K22">
        <v>0</v>
      </c>
    </row>
    <row r="23" spans="1:11" x14ac:dyDescent="0.3">
      <c r="A23" s="142">
        <f t="shared" si="0"/>
        <v>15</v>
      </c>
      <c r="B23" s="142">
        <v>2</v>
      </c>
      <c r="C23" s="89" t="s">
        <v>177</v>
      </c>
      <c r="D23" s="143">
        <v>6000</v>
      </c>
      <c r="E23" s="88" t="s">
        <v>79</v>
      </c>
      <c r="F23" s="89" t="s">
        <v>176</v>
      </c>
      <c r="G23" s="144">
        <v>4.5</v>
      </c>
      <c r="H23" s="144">
        <v>0</v>
      </c>
      <c r="I23" s="144">
        <v>0</v>
      </c>
      <c r="J23" s="144">
        <v>0</v>
      </c>
      <c r="K23">
        <v>1</v>
      </c>
    </row>
    <row r="24" spans="1:11" x14ac:dyDescent="0.3">
      <c r="A24" s="142">
        <f t="shared" si="0"/>
        <v>16</v>
      </c>
      <c r="B24" s="142">
        <v>3</v>
      </c>
      <c r="C24" s="89" t="s">
        <v>191</v>
      </c>
      <c r="D24" s="143">
        <v>6000</v>
      </c>
      <c r="E24" s="88" t="s">
        <v>79</v>
      </c>
      <c r="F24" s="89" t="s">
        <v>436</v>
      </c>
      <c r="G24" s="144">
        <v>4.5</v>
      </c>
      <c r="H24" s="144">
        <v>0</v>
      </c>
      <c r="I24" s="144">
        <v>0</v>
      </c>
      <c r="J24" s="144">
        <v>0</v>
      </c>
      <c r="K24">
        <v>0</v>
      </c>
    </row>
    <row r="25" spans="1:11" x14ac:dyDescent="0.3">
      <c r="A25" s="142">
        <f t="shared" si="0"/>
        <v>17</v>
      </c>
      <c r="B25" s="142">
        <v>1</v>
      </c>
      <c r="C25" s="89" t="s">
        <v>201</v>
      </c>
      <c r="D25" s="143">
        <v>6000</v>
      </c>
      <c r="E25" s="88" t="s">
        <v>79</v>
      </c>
      <c r="F25" s="89" t="s">
        <v>437</v>
      </c>
      <c r="G25" s="144">
        <v>4.5</v>
      </c>
      <c r="H25" s="144">
        <v>0</v>
      </c>
      <c r="I25" s="144">
        <v>0</v>
      </c>
      <c r="J25" s="144">
        <v>0</v>
      </c>
      <c r="K25">
        <v>1</v>
      </c>
    </row>
  </sheetData>
  <autoFilter ref="A9:J9" xr:uid="{00000000-0009-0000-0000-000012000000}"/>
  <mergeCells count="4">
    <mergeCell ref="A1:J4"/>
    <mergeCell ref="A5:J5"/>
    <mergeCell ref="A6:J6"/>
    <mergeCell ref="A7:J7"/>
  </mergeCells>
  <conditionalFormatting sqref="A1 K1:Z7 A8:Z1048576">
    <cfRule type="expression" dxfId="28" priority="27">
      <formula>$K1=1</formula>
    </cfRule>
  </conditionalFormatting>
  <conditionalFormatting sqref="A5:A6">
    <cfRule type="expression" dxfId="27" priority="12">
      <formula>$Q7=1</formula>
    </cfRule>
  </conditionalFormatting>
  <conditionalFormatting sqref="A7">
    <cfRule type="expression" dxfId="26" priority="11">
      <formula>$Q5=1</formula>
    </cfRule>
  </conditionalFormatting>
  <pageMargins left="0.70866141732283472" right="0.70866141732283472" top="0.78740157480314965" bottom="0.78740157480314965" header="0.31496062992125984" footer="0.31496062992125984"/>
  <pageSetup paperSize="9" scale="75" fitToHeight="0" orientation="landscape"/>
  <headerFooter>
    <oddFooter>&amp;L&amp;D&amp;Cwww.draw2design.nl -- 0548-613339 - info@draw2design.nl&amp;RBlad 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46076-06CB-4391-975E-8FB7853752E7}">
  <dimension ref="A1:D5"/>
  <sheetViews>
    <sheetView workbookViewId="0"/>
  </sheetViews>
  <sheetFormatPr defaultRowHeight="14.4" x14ac:dyDescent="0.3"/>
  <cols>
    <col min="1" max="1" width="15.44140625" customWidth="1"/>
    <col min="2" max="2" width="36.88671875" customWidth="1"/>
    <col min="3" max="3" width="13.44140625" customWidth="1"/>
    <col min="4" max="4" width="31.109375" customWidth="1"/>
  </cols>
  <sheetData>
    <row r="1" spans="1:4" x14ac:dyDescent="0.3">
      <c r="A1" s="175" t="s">
        <v>441</v>
      </c>
      <c r="B1" s="169" t="s">
        <v>391</v>
      </c>
      <c r="C1" s="162" t="s">
        <v>442</v>
      </c>
      <c r="D1" s="45" t="s">
        <v>393</v>
      </c>
    </row>
    <row r="2" spans="1:4" x14ac:dyDescent="0.3">
      <c r="A2" s="175" t="s">
        <v>260</v>
      </c>
      <c r="B2" s="43" t="s">
        <v>394</v>
      </c>
      <c r="C2" s="162" t="s">
        <v>443</v>
      </c>
      <c r="D2" s="45" t="s">
        <v>392</v>
      </c>
    </row>
    <row r="3" spans="1:4" x14ac:dyDescent="0.3">
      <c r="A3" s="175" t="s">
        <v>266</v>
      </c>
      <c r="B3" s="45" t="s">
        <v>397</v>
      </c>
      <c r="C3" s="162" t="s">
        <v>444</v>
      </c>
      <c r="D3" s="45" t="s">
        <v>390</v>
      </c>
    </row>
    <row r="4" spans="1:4" x14ac:dyDescent="0.3">
      <c r="A4" s="175" t="s">
        <v>264</v>
      </c>
      <c r="B4" s="45" t="s">
        <v>396</v>
      </c>
      <c r="C4" s="162" t="s">
        <v>445</v>
      </c>
      <c r="D4" s="45" t="s">
        <v>446</v>
      </c>
    </row>
    <row r="5" spans="1:4" x14ac:dyDescent="0.3">
      <c r="A5" s="176" t="s">
        <v>262</v>
      </c>
      <c r="B5" s="177">
        <f ca="1">TODAY()</f>
        <v>45510</v>
      </c>
      <c r="C5" s="175" t="s">
        <v>447</v>
      </c>
      <c r="D5" s="45" t="s">
        <v>448</v>
      </c>
    </row>
  </sheetData>
  <conditionalFormatting sqref="A1">
    <cfRule type="expression" dxfId="25" priority="1">
      <formula>$O1=1</formula>
    </cfRule>
  </conditionalFormatting>
  <conditionalFormatting sqref="A2">
    <cfRule type="expression" dxfId="24" priority="2">
      <formula>$O3=1</formula>
    </cfRule>
  </conditionalFormatting>
  <conditionalFormatting sqref="A3">
    <cfRule type="expression" dxfId="23" priority="4">
      <formula>$O5=1</formula>
    </cfRule>
  </conditionalFormatting>
  <conditionalFormatting sqref="A4">
    <cfRule type="expression" dxfId="22" priority="13">
      <formula>$O8=1</formula>
    </cfRule>
  </conditionalFormatting>
  <conditionalFormatting sqref="A5">
    <cfRule type="expression" dxfId="21" priority="3">
      <formula>$O3=1</formula>
    </cfRule>
  </conditionalFormatting>
  <conditionalFormatting sqref="A1:D5">
    <cfRule type="expression" dxfId="20" priority="6">
      <formula>$P1=1</formula>
    </cfRule>
  </conditionalFormatting>
  <conditionalFormatting sqref="B1">
    <cfRule type="expression" dxfId="19" priority="7">
      <formula>$P1=1</formula>
    </cfRule>
  </conditionalFormatting>
  <conditionalFormatting sqref="B2">
    <cfRule type="expression" dxfId="18" priority="9">
      <formula>$P3=1</formula>
    </cfRule>
  </conditionalFormatting>
  <conditionalFormatting sqref="B3">
    <cfRule type="expression" dxfId="17" priority="8">
      <formula>$P5=1</formula>
    </cfRule>
  </conditionalFormatting>
  <conditionalFormatting sqref="B4">
    <cfRule type="expression" dxfId="16" priority="5">
      <formula>$Q4=1</formula>
    </cfRule>
  </conditionalFormatting>
  <conditionalFormatting sqref="D1">
    <cfRule type="expression" dxfId="15" priority="11">
      <formula>$Y2=1</formula>
    </cfRule>
  </conditionalFormatting>
  <conditionalFormatting sqref="D1:D5">
    <cfRule type="expression" dxfId="14" priority="12">
      <formula>$P17=1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9E3F6715-B2F8-471D-A61D-B2387AAB877F}">
            <xm:f>Profielen!$J4=1</xm:f>
            <x14:dxf>
              <fill>
                <patternFill>
                  <bgColor theme="0" tint="-4.9989318521683403E-2"/>
                </patternFill>
              </fill>
            </x14:dxf>
          </x14:cfRule>
          <xm:sqref>D2 C5</xm:sqref>
        </x14:conditionalFormatting>
        <x14:conditionalFormatting xmlns:xm="http://schemas.microsoft.com/office/excel/2006/main">
          <x14:cfRule type="expression" priority="10" id="{9C894FC1-880E-48D5-B386-02A060E3F9CD}">
            <xm:f>Profielen!$J3=1</xm:f>
            <x14:dxf>
              <fill>
                <patternFill>
                  <bgColor theme="0" tint="-4.9989318521683403E-2"/>
                </patternFill>
              </fill>
            </x14:dxf>
          </x14:cfRule>
          <xm:sqref>D3:D4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9F33-1C62-441D-96A9-8A5C7F421559}">
  <sheetPr>
    <pageSetUpPr fitToPage="1"/>
  </sheetPr>
  <dimension ref="A1:M9"/>
  <sheetViews>
    <sheetView showZeros="0" topLeftCell="A4" zoomScaleNormal="100" workbookViewId="0">
      <selection activeCell="A10" sqref="A10"/>
    </sheetView>
  </sheetViews>
  <sheetFormatPr defaultColWidth="11.44140625" defaultRowHeight="14.4" x14ac:dyDescent="0.3"/>
  <cols>
    <col min="1" max="2" width="8.6640625" customWidth="1"/>
    <col min="3" max="3" width="32.6640625" customWidth="1"/>
    <col min="4" max="4" width="20.6640625" customWidth="1"/>
    <col min="5" max="5" width="10.6640625" customWidth="1"/>
    <col min="6" max="6" width="14.6640625" customWidth="1"/>
    <col min="7" max="11" width="14.6640625" style="148" customWidth="1"/>
    <col min="12" max="12" width="8.6640625" style="148" customWidth="1"/>
    <col min="13" max="13" width="5.5546875" hidden="1" customWidth="1"/>
    <col min="14" max="14" width="7.33203125" customWidth="1"/>
  </cols>
  <sheetData>
    <row r="1" spans="1:13" s="81" customFormat="1" ht="39.9" customHeight="1" x14ac:dyDescent="0.5">
      <c r="A1" s="208" t="s">
        <v>449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</row>
    <row r="2" spans="1:13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3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</row>
    <row r="4" spans="1:13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</row>
    <row r="5" spans="1:13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s="52" customFormat="1" ht="15.6" customHeight="1" x14ac:dyDescent="0.3">
      <c r="A6" s="209" t="str">
        <f>_xlfn.TEXTJOIN("  |  ",TRUE,var!C1&amp;var!D1,var!C2&amp;var!D2,var!C3&amp;var!D3,var!C4&amp;var!D4,var!C5&amp;var!D5)</f>
        <v>Klantorder:2024.03  |  D2D order:B24-1220  |  Deelproject:01  |  Revisie:B  |  Fase:A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3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45"/>
    </row>
    <row r="8" spans="1:13" x14ac:dyDescent="0.3">
      <c r="A8" s="17"/>
      <c r="B8" s="12"/>
      <c r="C8" s="13"/>
      <c r="D8" s="15"/>
      <c r="E8" s="14"/>
      <c r="F8" s="15"/>
      <c r="G8" s="146"/>
      <c r="H8" s="146"/>
      <c r="I8" s="149"/>
      <c r="J8" s="149"/>
      <c r="K8" s="149"/>
      <c r="L8" s="149"/>
    </row>
    <row r="9" spans="1:13" ht="26.4" x14ac:dyDescent="0.3">
      <c r="A9" s="30" t="s">
        <v>161</v>
      </c>
      <c r="B9" s="30" t="s">
        <v>162</v>
      </c>
      <c r="C9" s="30" t="s">
        <v>163</v>
      </c>
      <c r="D9" s="30" t="s">
        <v>168</v>
      </c>
      <c r="E9" s="179" t="s">
        <v>450</v>
      </c>
      <c r="F9" s="30" t="s">
        <v>451</v>
      </c>
      <c r="G9" s="150" t="s">
        <v>452</v>
      </c>
      <c r="H9" s="150" t="s">
        <v>453</v>
      </c>
      <c r="I9" s="150" t="s">
        <v>454</v>
      </c>
      <c r="J9" s="150" t="s">
        <v>455</v>
      </c>
      <c r="K9" s="64" t="s">
        <v>456</v>
      </c>
      <c r="L9" s="150" t="s">
        <v>457</v>
      </c>
    </row>
  </sheetData>
  <mergeCells count="4">
    <mergeCell ref="A1:L4"/>
    <mergeCell ref="A5:L5"/>
    <mergeCell ref="A6:L6"/>
    <mergeCell ref="A7:L7"/>
  </mergeCells>
  <conditionalFormatting sqref="A8:D1048576">
    <cfRule type="expression" dxfId="11" priority="2">
      <formula>$M8=1</formula>
    </cfRule>
  </conditionalFormatting>
  <conditionalFormatting sqref="E10:L10">
    <cfRule type="expression" dxfId="10" priority="1">
      <formula>$M10=1</formula>
    </cfRule>
  </conditionalFormatting>
  <conditionalFormatting sqref="E8:AA8 E9:G9 M9:AA10 E11:AA1048576">
    <cfRule type="expression" dxfId="9" priority="3">
      <formula>$M8=1</formula>
    </cfRule>
  </conditionalFormatting>
  <conditionalFormatting sqref="H9:L9">
    <cfRule type="expression" dxfId="8" priority="5">
      <formula>$Q9=1</formula>
    </cfRule>
  </conditionalFormatting>
  <conditionalFormatting sqref="M7">
    <cfRule type="expression" dxfId="7" priority="6">
      <formula>$Q7=1</formula>
    </cfRule>
  </conditionalFormatting>
  <conditionalFormatting sqref="M1:AA2">
    <cfRule type="expression" dxfId="6" priority="4">
      <formula>$M1=1</formula>
    </cfRule>
  </conditionalFormatting>
  <conditionalFormatting sqref="N3:AA7">
    <cfRule type="expression" dxfId="5" priority="7">
      <formula>$M3=1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1"/>
  <sheetViews>
    <sheetView zoomScaleNormal="100" workbookViewId="0">
      <selection activeCell="B1" sqref="B1"/>
    </sheetView>
  </sheetViews>
  <sheetFormatPr defaultColWidth="11.44140625" defaultRowHeight="14.4" x14ac:dyDescent="0.3"/>
  <cols>
    <col min="1" max="1" width="27.6640625" customWidth="1"/>
    <col min="2" max="2" width="30" customWidth="1"/>
  </cols>
  <sheetData>
    <row r="1" spans="1:2" x14ac:dyDescent="0.3">
      <c r="A1" t="s">
        <v>458</v>
      </c>
      <c r="B1" t="s">
        <v>218</v>
      </c>
    </row>
    <row r="2" spans="1:2" x14ac:dyDescent="0.3">
      <c r="A2" t="s">
        <v>459</v>
      </c>
      <c r="B2" t="s">
        <v>459</v>
      </c>
    </row>
    <row r="3" spans="1:2" x14ac:dyDescent="0.3">
      <c r="A3" t="s">
        <v>460</v>
      </c>
      <c r="B3" t="s">
        <v>71</v>
      </c>
    </row>
    <row r="4" spans="1:2" x14ac:dyDescent="0.3">
      <c r="A4" t="s">
        <v>461</v>
      </c>
      <c r="B4" t="s">
        <v>72</v>
      </c>
    </row>
    <row r="5" spans="1:2" x14ac:dyDescent="0.3">
      <c r="A5" t="s">
        <v>462</v>
      </c>
      <c r="B5" t="s">
        <v>463</v>
      </c>
    </row>
    <row r="6" spans="1:2" x14ac:dyDescent="0.3">
      <c r="A6" t="s">
        <v>464</v>
      </c>
      <c r="B6" t="s">
        <v>465</v>
      </c>
    </row>
    <row r="7" spans="1:2" x14ac:dyDescent="0.3">
      <c r="A7" t="s">
        <v>466</v>
      </c>
      <c r="B7" t="s">
        <v>467</v>
      </c>
    </row>
    <row r="8" spans="1:2" x14ac:dyDescent="0.3">
      <c r="A8" t="s">
        <v>468</v>
      </c>
      <c r="B8" t="s">
        <v>400</v>
      </c>
    </row>
    <row r="9" spans="1:2" x14ac:dyDescent="0.3">
      <c r="A9" t="s">
        <v>469</v>
      </c>
      <c r="B9" t="s">
        <v>470</v>
      </c>
    </row>
    <row r="10" spans="1:2" x14ac:dyDescent="0.3">
      <c r="A10" t="s">
        <v>471</v>
      </c>
      <c r="B10" t="s">
        <v>472</v>
      </c>
    </row>
    <row r="11" spans="1:2" x14ac:dyDescent="0.3">
      <c r="A11" t="s">
        <v>473</v>
      </c>
      <c r="B11" t="s">
        <v>474</v>
      </c>
    </row>
  </sheetData>
  <pageMargins left="0.7" right="0.7" top="0.78740157499999996" bottom="0.78740157499999996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37B84-764E-420B-8F06-72332A6161F4}">
  <sheetPr>
    <pageSetUpPr fitToPage="1"/>
  </sheetPr>
  <dimension ref="A1:K68"/>
  <sheetViews>
    <sheetView showZeros="0" zoomScale="115" zoomScaleNormal="115" workbookViewId="0">
      <selection activeCell="G9" sqref="G9"/>
    </sheetView>
  </sheetViews>
  <sheetFormatPr defaultColWidth="11.44140625" defaultRowHeight="14.4" x14ac:dyDescent="0.3"/>
  <cols>
    <col min="1" max="1" width="26.5546875" customWidth="1"/>
    <col min="2" max="2" width="17" customWidth="1"/>
    <col min="3" max="3" width="14.109375" customWidth="1"/>
    <col min="4" max="4" width="14" customWidth="1"/>
    <col min="5" max="6" width="18.6640625" customWidth="1"/>
    <col min="7" max="7" width="19.6640625" customWidth="1"/>
    <col min="8" max="8" width="19.6640625" style="148" customWidth="1"/>
    <col min="9" max="9" width="20.6640625" style="148" customWidth="1"/>
    <col min="10" max="10" width="34" style="148" customWidth="1"/>
    <col min="11" max="11" width="42.88671875" customWidth="1"/>
    <col min="12" max="12" width="11.44140625" customWidth="1"/>
  </cols>
  <sheetData>
    <row r="1" spans="1:11" x14ac:dyDescent="0.3">
      <c r="A1" s="30" t="s">
        <v>475</v>
      </c>
      <c r="B1" s="30" t="s">
        <v>168</v>
      </c>
      <c r="C1" s="30" t="s">
        <v>162</v>
      </c>
      <c r="D1" s="30" t="s">
        <v>161</v>
      </c>
      <c r="E1" s="30" t="s">
        <v>476</v>
      </c>
      <c r="F1" s="30" t="s">
        <v>311</v>
      </c>
      <c r="G1" s="30" t="s">
        <v>477</v>
      </c>
      <c r="H1" s="150" t="s">
        <v>478</v>
      </c>
      <c r="I1" s="64" t="s">
        <v>479</v>
      </c>
    </row>
    <row r="2" spans="1:11" x14ac:dyDescent="0.3">
      <c r="A2" s="26" t="s">
        <v>177</v>
      </c>
      <c r="B2" s="26" t="s">
        <v>79</v>
      </c>
      <c r="C2" s="152">
        <v>2</v>
      </c>
      <c r="D2" s="136">
        <v>100</v>
      </c>
      <c r="E2" s="137">
        <v>3000</v>
      </c>
      <c r="F2" s="137">
        <v>60</v>
      </c>
      <c r="G2" s="147">
        <v>7.8449999999999998</v>
      </c>
      <c r="H2" s="147">
        <v>15.69</v>
      </c>
      <c r="I2" s="148">
        <v>6000</v>
      </c>
      <c r="J2" s="151" t="s">
        <v>176</v>
      </c>
      <c r="K2" s="90" t="s">
        <v>176</v>
      </c>
    </row>
    <row r="3" spans="1:11" x14ac:dyDescent="0.3">
      <c r="A3" s="26" t="s">
        <v>177</v>
      </c>
      <c r="B3" s="26" t="s">
        <v>79</v>
      </c>
      <c r="C3" s="152">
        <v>2</v>
      </c>
      <c r="D3" s="136">
        <v>101</v>
      </c>
      <c r="E3" s="137">
        <v>1433.0000012999999</v>
      </c>
      <c r="F3" s="137">
        <v>60</v>
      </c>
      <c r="G3" s="147">
        <v>3.7472949999999998</v>
      </c>
      <c r="H3" s="147">
        <v>7.4945899999999996</v>
      </c>
      <c r="I3" s="148">
        <v>2866</v>
      </c>
      <c r="J3" s="151" t="s">
        <v>176</v>
      </c>
      <c r="K3" s="90" t="s">
        <v>176</v>
      </c>
    </row>
    <row r="4" spans="1:11" x14ac:dyDescent="0.3">
      <c r="A4" s="26" t="s">
        <v>177</v>
      </c>
      <c r="B4" s="26" t="s">
        <v>79</v>
      </c>
      <c r="C4" s="152">
        <v>1</v>
      </c>
      <c r="D4" s="136">
        <v>102</v>
      </c>
      <c r="E4" s="137">
        <v>1133.0000024999999</v>
      </c>
      <c r="F4" s="137">
        <v>60</v>
      </c>
      <c r="G4" s="147">
        <v>2.9627949999999998</v>
      </c>
      <c r="H4" s="147">
        <v>2.9627949999999998</v>
      </c>
      <c r="I4" s="148">
        <v>1133</v>
      </c>
      <c r="J4" s="151" t="s">
        <v>176</v>
      </c>
      <c r="K4" s="90" t="s">
        <v>176</v>
      </c>
    </row>
    <row r="5" spans="1:11" x14ac:dyDescent="0.3">
      <c r="A5" s="26" t="s">
        <v>187</v>
      </c>
      <c r="B5" s="26" t="s">
        <v>79</v>
      </c>
      <c r="C5" s="152">
        <v>10</v>
      </c>
      <c r="D5" s="136">
        <v>103</v>
      </c>
      <c r="E5" s="137">
        <v>100</v>
      </c>
      <c r="F5" s="137">
        <v>22</v>
      </c>
      <c r="G5" s="147">
        <v>0</v>
      </c>
      <c r="H5" s="147">
        <v>0</v>
      </c>
      <c r="I5" s="148">
        <v>999</v>
      </c>
      <c r="J5" s="151" t="s">
        <v>176</v>
      </c>
      <c r="K5" s="90" t="s">
        <v>176</v>
      </c>
    </row>
    <row r="6" spans="1:11" x14ac:dyDescent="0.3">
      <c r="A6" s="26" t="s">
        <v>187</v>
      </c>
      <c r="B6" s="26" t="s">
        <v>79</v>
      </c>
      <c r="C6" s="152">
        <v>12</v>
      </c>
      <c r="D6" s="136">
        <v>104</v>
      </c>
      <c r="E6" s="137">
        <v>80</v>
      </c>
      <c r="F6" s="137">
        <v>22</v>
      </c>
      <c r="G6" s="147">
        <v>0</v>
      </c>
      <c r="H6" s="147">
        <v>0</v>
      </c>
      <c r="I6" s="148">
        <v>959</v>
      </c>
      <c r="J6" s="151" t="s">
        <v>176</v>
      </c>
      <c r="K6" s="90" t="s">
        <v>176</v>
      </c>
    </row>
    <row r="7" spans="1:11" x14ac:dyDescent="0.3">
      <c r="A7" s="26" t="s">
        <v>187</v>
      </c>
      <c r="B7" s="26" t="s">
        <v>79</v>
      </c>
      <c r="C7" s="152">
        <v>4</v>
      </c>
      <c r="D7" s="136">
        <v>105</v>
      </c>
      <c r="E7" s="137">
        <v>58</v>
      </c>
      <c r="F7" s="137">
        <v>22</v>
      </c>
      <c r="G7" s="147">
        <v>0</v>
      </c>
      <c r="H7" s="147">
        <v>0</v>
      </c>
      <c r="I7" s="148">
        <v>232</v>
      </c>
      <c r="J7" s="151" t="s">
        <v>176</v>
      </c>
      <c r="K7" s="90" t="s">
        <v>176</v>
      </c>
    </row>
    <row r="8" spans="1:11" x14ac:dyDescent="0.3">
      <c r="A8" s="26" t="s">
        <v>220</v>
      </c>
      <c r="B8" s="26" t="s">
        <v>79</v>
      </c>
      <c r="C8" s="152">
        <v>1</v>
      </c>
      <c r="D8" s="136">
        <v>106</v>
      </c>
      <c r="E8" s="137">
        <v>2084.9997672</v>
      </c>
      <c r="F8" s="137">
        <v>30</v>
      </c>
      <c r="G8" s="147">
        <v>1.4323948</v>
      </c>
      <c r="H8" s="147">
        <v>1.4323948</v>
      </c>
      <c r="I8" s="148">
        <v>2084</v>
      </c>
      <c r="J8" s="151" t="s">
        <v>176</v>
      </c>
      <c r="K8" s="90" t="s">
        <v>176</v>
      </c>
    </row>
    <row r="9" spans="1:11" x14ac:dyDescent="0.3">
      <c r="A9" s="26" t="s">
        <v>220</v>
      </c>
      <c r="B9" s="26" t="s">
        <v>79</v>
      </c>
      <c r="C9" s="152">
        <v>1</v>
      </c>
      <c r="D9" s="136">
        <v>107</v>
      </c>
      <c r="E9" s="137">
        <v>2034.9997672</v>
      </c>
      <c r="F9" s="137">
        <v>30</v>
      </c>
      <c r="G9" s="147">
        <v>1.3980448000000001</v>
      </c>
      <c r="H9" s="147">
        <v>1.3980448000000001</v>
      </c>
      <c r="I9" s="148">
        <v>2034</v>
      </c>
      <c r="J9" s="151" t="s">
        <v>176</v>
      </c>
      <c r="K9" s="90" t="s">
        <v>176</v>
      </c>
    </row>
    <row r="10" spans="1:11" x14ac:dyDescent="0.3">
      <c r="A10" s="26" t="s">
        <v>220</v>
      </c>
      <c r="B10" s="26" t="s">
        <v>79</v>
      </c>
      <c r="C10" s="152">
        <v>1</v>
      </c>
      <c r="D10" s="136">
        <v>108</v>
      </c>
      <c r="E10" s="137">
        <v>2009.9999992</v>
      </c>
      <c r="F10" s="137">
        <v>30</v>
      </c>
      <c r="G10" s="147">
        <v>1.38087</v>
      </c>
      <c r="H10" s="147">
        <v>1.38087</v>
      </c>
      <c r="I10" s="148">
        <v>2009</v>
      </c>
      <c r="J10" s="151" t="s">
        <v>176</v>
      </c>
      <c r="K10" s="90" t="s">
        <v>176</v>
      </c>
    </row>
    <row r="11" spans="1:11" x14ac:dyDescent="0.3">
      <c r="A11" s="26" t="s">
        <v>220</v>
      </c>
      <c r="B11" s="26" t="s">
        <v>79</v>
      </c>
      <c r="C11" s="152">
        <v>1</v>
      </c>
      <c r="D11" s="136">
        <v>109</v>
      </c>
      <c r="E11" s="137">
        <v>1554.0002328</v>
      </c>
      <c r="F11" s="137">
        <v>30</v>
      </c>
      <c r="G11" s="147">
        <v>1.0675981999999999</v>
      </c>
      <c r="H11" s="147">
        <v>1.0675981999999999</v>
      </c>
      <c r="I11" s="148">
        <v>1554</v>
      </c>
      <c r="J11" s="151" t="s">
        <v>176</v>
      </c>
      <c r="K11" s="90" t="s">
        <v>176</v>
      </c>
    </row>
    <row r="12" spans="1:11" x14ac:dyDescent="0.3">
      <c r="A12" s="26" t="s">
        <v>220</v>
      </c>
      <c r="B12" s="26" t="s">
        <v>79</v>
      </c>
      <c r="C12" s="152">
        <v>1</v>
      </c>
      <c r="D12" s="136">
        <v>110</v>
      </c>
      <c r="E12" s="137">
        <v>1554.0002328</v>
      </c>
      <c r="F12" s="137">
        <v>30</v>
      </c>
      <c r="G12" s="147">
        <v>1.0675981999999999</v>
      </c>
      <c r="H12" s="147">
        <v>1.0675981999999999</v>
      </c>
      <c r="I12" s="148">
        <v>1554</v>
      </c>
      <c r="J12" s="151" t="s">
        <v>176</v>
      </c>
      <c r="K12" s="90" t="s">
        <v>176</v>
      </c>
    </row>
    <row r="13" spans="1:11" x14ac:dyDescent="0.3">
      <c r="A13" s="26" t="s">
        <v>220</v>
      </c>
      <c r="B13" s="26" t="s">
        <v>79</v>
      </c>
      <c r="C13" s="152">
        <v>1</v>
      </c>
      <c r="D13" s="136">
        <v>111</v>
      </c>
      <c r="E13" s="137">
        <v>1321.0004961</v>
      </c>
      <c r="F13" s="137">
        <v>30</v>
      </c>
      <c r="G13" s="147">
        <v>0.90752730000000004</v>
      </c>
      <c r="H13" s="147">
        <v>0.90752730000000004</v>
      </c>
      <c r="I13" s="148">
        <v>1321</v>
      </c>
      <c r="J13" s="151" t="s">
        <v>176</v>
      </c>
      <c r="K13" s="90" t="s">
        <v>176</v>
      </c>
    </row>
    <row r="14" spans="1:11" x14ac:dyDescent="0.3">
      <c r="A14" s="26" t="s">
        <v>220</v>
      </c>
      <c r="B14" s="26" t="s">
        <v>79</v>
      </c>
      <c r="C14" s="152">
        <v>1</v>
      </c>
      <c r="D14" s="136">
        <v>112</v>
      </c>
      <c r="E14" s="137">
        <v>1239</v>
      </c>
      <c r="F14" s="137">
        <v>30</v>
      </c>
      <c r="G14" s="147">
        <v>0.85119299999999998</v>
      </c>
      <c r="H14" s="147">
        <v>0.85119299999999998</v>
      </c>
      <c r="I14" s="148">
        <v>1239</v>
      </c>
      <c r="J14" s="151" t="s">
        <v>176</v>
      </c>
      <c r="K14" s="90" t="s">
        <v>176</v>
      </c>
    </row>
    <row r="15" spans="1:11" x14ac:dyDescent="0.3">
      <c r="A15" s="26" t="s">
        <v>220</v>
      </c>
      <c r="B15" s="26" t="s">
        <v>79</v>
      </c>
      <c r="C15" s="152">
        <v>8</v>
      </c>
      <c r="D15" s="136">
        <v>113</v>
      </c>
      <c r="E15" s="137">
        <v>1156</v>
      </c>
      <c r="F15" s="137">
        <v>30</v>
      </c>
      <c r="G15" s="147">
        <v>0.79417199999999999</v>
      </c>
      <c r="H15" s="147">
        <v>6.3533759999999999</v>
      </c>
      <c r="I15" s="148">
        <v>9248</v>
      </c>
      <c r="J15" s="151" t="s">
        <v>176</v>
      </c>
      <c r="K15" s="90" t="s">
        <v>176</v>
      </c>
    </row>
    <row r="16" spans="1:11" x14ac:dyDescent="0.3">
      <c r="A16" s="26" t="s">
        <v>220</v>
      </c>
      <c r="B16" s="26" t="s">
        <v>79</v>
      </c>
      <c r="C16" s="152">
        <v>1</v>
      </c>
      <c r="D16" s="136">
        <v>114</v>
      </c>
      <c r="E16" s="137">
        <v>480.00000019999999</v>
      </c>
      <c r="F16" s="137">
        <v>30</v>
      </c>
      <c r="G16" s="147">
        <v>0.32976</v>
      </c>
      <c r="H16" s="147">
        <v>0.32976</v>
      </c>
      <c r="I16" s="148">
        <v>480</v>
      </c>
      <c r="J16" s="151" t="s">
        <v>176</v>
      </c>
      <c r="K16" s="90" t="s">
        <v>176</v>
      </c>
    </row>
    <row r="17" spans="1:11" x14ac:dyDescent="0.3">
      <c r="A17" s="26" t="s">
        <v>220</v>
      </c>
      <c r="B17" s="26" t="s">
        <v>79</v>
      </c>
      <c r="C17" s="152">
        <v>1</v>
      </c>
      <c r="D17" s="136">
        <v>115</v>
      </c>
      <c r="E17" s="137">
        <v>479.99999980000001</v>
      </c>
      <c r="F17" s="137">
        <v>30</v>
      </c>
      <c r="G17" s="147">
        <v>0.32976</v>
      </c>
      <c r="H17" s="147">
        <v>0.32976</v>
      </c>
      <c r="I17" s="148">
        <v>479</v>
      </c>
      <c r="J17" s="151" t="s">
        <v>176</v>
      </c>
      <c r="K17" s="90" t="s">
        <v>176</v>
      </c>
    </row>
    <row r="18" spans="1:11" x14ac:dyDescent="0.3">
      <c r="A18" s="26" t="s">
        <v>220</v>
      </c>
      <c r="B18" s="26" t="s">
        <v>79</v>
      </c>
      <c r="C18" s="152">
        <v>1</v>
      </c>
      <c r="D18" s="136">
        <v>116</v>
      </c>
      <c r="E18" s="137">
        <v>294.99973390000002</v>
      </c>
      <c r="F18" s="137">
        <v>30</v>
      </c>
      <c r="G18" s="147">
        <v>0.20266480000000001</v>
      </c>
      <c r="H18" s="147">
        <v>0.20266480000000001</v>
      </c>
      <c r="I18" s="148">
        <v>294</v>
      </c>
      <c r="J18" s="151" t="s">
        <v>176</v>
      </c>
      <c r="K18" s="90" t="s">
        <v>176</v>
      </c>
    </row>
    <row r="19" spans="1:11" x14ac:dyDescent="0.3">
      <c r="A19" s="26" t="s">
        <v>221</v>
      </c>
      <c r="B19" s="26" t="s">
        <v>79</v>
      </c>
      <c r="C19" s="152">
        <v>7</v>
      </c>
      <c r="D19" s="136">
        <v>117</v>
      </c>
      <c r="E19" s="137">
        <v>120</v>
      </c>
      <c r="F19" s="137">
        <v>55</v>
      </c>
      <c r="G19" s="147">
        <v>0</v>
      </c>
      <c r="H19" s="147">
        <v>0</v>
      </c>
      <c r="I19" s="148">
        <v>840</v>
      </c>
      <c r="J19" s="151" t="s">
        <v>176</v>
      </c>
      <c r="K19" s="90" t="s">
        <v>176</v>
      </c>
    </row>
    <row r="20" spans="1:11" x14ac:dyDescent="0.3">
      <c r="A20" s="26" t="s">
        <v>209</v>
      </c>
      <c r="B20" s="26" t="s">
        <v>79</v>
      </c>
      <c r="C20" s="152">
        <v>14</v>
      </c>
      <c r="D20" s="136">
        <v>118</v>
      </c>
      <c r="E20" s="137">
        <v>588</v>
      </c>
      <c r="F20" s="137">
        <v>80</v>
      </c>
      <c r="G20" s="147">
        <v>1.8815999999999999</v>
      </c>
      <c r="H20" s="147">
        <v>26.342400000000001</v>
      </c>
      <c r="I20" s="148">
        <v>8232</v>
      </c>
      <c r="J20" s="151" t="s">
        <v>176</v>
      </c>
      <c r="K20" s="90" t="s">
        <v>176</v>
      </c>
    </row>
    <row r="21" spans="1:11" x14ac:dyDescent="0.3">
      <c r="A21" s="26" t="s">
        <v>209</v>
      </c>
      <c r="B21" s="26" t="s">
        <v>79</v>
      </c>
      <c r="C21" s="152">
        <v>9</v>
      </c>
      <c r="D21" s="136">
        <v>119</v>
      </c>
      <c r="E21" s="137">
        <v>588</v>
      </c>
      <c r="F21" s="137">
        <v>80</v>
      </c>
      <c r="G21" s="147">
        <v>1.8815999999999999</v>
      </c>
      <c r="H21" s="147">
        <v>16.9344</v>
      </c>
      <c r="I21" s="148">
        <v>5292</v>
      </c>
      <c r="J21" s="151" t="s">
        <v>176</v>
      </c>
      <c r="K21" s="90" t="s">
        <v>176</v>
      </c>
    </row>
    <row r="22" spans="1:11" x14ac:dyDescent="0.3">
      <c r="A22" s="26" t="s">
        <v>189</v>
      </c>
      <c r="B22" s="26" t="s">
        <v>79</v>
      </c>
      <c r="C22" s="152">
        <v>4</v>
      </c>
      <c r="D22" s="136">
        <v>120</v>
      </c>
      <c r="E22" s="137">
        <v>1359</v>
      </c>
      <c r="F22" s="137">
        <v>12.5</v>
      </c>
      <c r="G22" s="147">
        <v>0.21743999999999999</v>
      </c>
      <c r="H22" s="147">
        <v>0.86975999999999998</v>
      </c>
      <c r="I22" s="148">
        <v>5436</v>
      </c>
      <c r="J22" s="151" t="s">
        <v>176</v>
      </c>
      <c r="K22" s="90" t="s">
        <v>176</v>
      </c>
    </row>
    <row r="23" spans="1:11" x14ac:dyDescent="0.3">
      <c r="A23" s="26" t="s">
        <v>189</v>
      </c>
      <c r="B23" s="26" t="s">
        <v>79</v>
      </c>
      <c r="C23" s="152">
        <v>2</v>
      </c>
      <c r="D23" s="136">
        <v>121</v>
      </c>
      <c r="E23" s="137">
        <v>1335</v>
      </c>
      <c r="F23" s="137">
        <v>12.5</v>
      </c>
      <c r="G23" s="147">
        <v>0.21360000000000001</v>
      </c>
      <c r="H23" s="147">
        <v>0.42720000000000002</v>
      </c>
      <c r="I23" s="148">
        <v>2670</v>
      </c>
      <c r="J23" s="151" t="s">
        <v>176</v>
      </c>
      <c r="K23" s="90" t="s">
        <v>176</v>
      </c>
    </row>
    <row r="24" spans="1:11" x14ac:dyDescent="0.3">
      <c r="A24" s="26" t="s">
        <v>189</v>
      </c>
      <c r="B24" s="26" t="s">
        <v>79</v>
      </c>
      <c r="C24" s="152">
        <v>4</v>
      </c>
      <c r="D24" s="136">
        <v>122</v>
      </c>
      <c r="E24" s="137">
        <v>1255</v>
      </c>
      <c r="F24" s="137">
        <v>12.5</v>
      </c>
      <c r="G24" s="147">
        <v>0.20080000000000001</v>
      </c>
      <c r="H24" s="147">
        <v>0.80320000000000003</v>
      </c>
      <c r="I24" s="148">
        <v>5020</v>
      </c>
      <c r="J24" s="151" t="s">
        <v>176</v>
      </c>
      <c r="K24" s="90" t="s">
        <v>176</v>
      </c>
    </row>
    <row r="25" spans="1:11" x14ac:dyDescent="0.3">
      <c r="A25" s="26" t="s">
        <v>189</v>
      </c>
      <c r="B25" s="26" t="s">
        <v>79</v>
      </c>
      <c r="C25" s="152">
        <v>2</v>
      </c>
      <c r="D25" s="136">
        <v>123</v>
      </c>
      <c r="E25" s="137">
        <v>654</v>
      </c>
      <c r="F25" s="137">
        <v>12.5</v>
      </c>
      <c r="G25" s="147">
        <v>0.10464</v>
      </c>
      <c r="H25" s="147">
        <v>0.20927999999999999</v>
      </c>
      <c r="I25" s="148">
        <v>1308</v>
      </c>
      <c r="J25" s="151" t="s">
        <v>176</v>
      </c>
      <c r="K25" s="90" t="s">
        <v>176</v>
      </c>
    </row>
    <row r="26" spans="1:11" x14ac:dyDescent="0.3">
      <c r="A26" s="26" t="s">
        <v>222</v>
      </c>
      <c r="B26" s="26" t="s">
        <v>79</v>
      </c>
      <c r="C26" s="152">
        <v>3</v>
      </c>
      <c r="D26" s="136">
        <v>124</v>
      </c>
      <c r="E26" s="137">
        <v>3100</v>
      </c>
      <c r="F26" s="137">
        <v>50</v>
      </c>
      <c r="G26" s="147">
        <v>4.6189999999999998</v>
      </c>
      <c r="H26" s="147">
        <v>13.856999999999999</v>
      </c>
      <c r="I26" s="148">
        <v>9300</v>
      </c>
      <c r="J26" s="151" t="s">
        <v>176</v>
      </c>
      <c r="K26" s="90" t="s">
        <v>176</v>
      </c>
    </row>
    <row r="27" spans="1:11" x14ac:dyDescent="0.3">
      <c r="A27" s="26" t="s">
        <v>222</v>
      </c>
      <c r="B27" s="26" t="s">
        <v>79</v>
      </c>
      <c r="C27" s="152">
        <v>1</v>
      </c>
      <c r="D27" s="136">
        <v>125</v>
      </c>
      <c r="E27" s="137">
        <v>2221.0000012</v>
      </c>
      <c r="F27" s="137">
        <v>50</v>
      </c>
      <c r="G27" s="147">
        <v>3.3092899999999998</v>
      </c>
      <c r="H27" s="147">
        <v>3.3092899999999998</v>
      </c>
      <c r="I27" s="148">
        <v>2221</v>
      </c>
      <c r="J27" s="151" t="s">
        <v>176</v>
      </c>
      <c r="K27" s="90" t="s">
        <v>176</v>
      </c>
    </row>
    <row r="28" spans="1:11" x14ac:dyDescent="0.3">
      <c r="A28" s="26" t="s">
        <v>222</v>
      </c>
      <c r="B28" s="26" t="s">
        <v>79</v>
      </c>
      <c r="C28" s="152">
        <v>1</v>
      </c>
      <c r="D28" s="136">
        <v>126</v>
      </c>
      <c r="E28" s="137">
        <v>2221.0000012</v>
      </c>
      <c r="F28" s="137">
        <v>50</v>
      </c>
      <c r="G28" s="147">
        <v>3.3092899999999998</v>
      </c>
      <c r="H28" s="147">
        <v>3.3092899999999998</v>
      </c>
      <c r="I28" s="148">
        <v>2221</v>
      </c>
      <c r="J28" s="151" t="s">
        <v>176</v>
      </c>
      <c r="K28" s="90" t="s">
        <v>176</v>
      </c>
    </row>
    <row r="29" spans="1:11" x14ac:dyDescent="0.3">
      <c r="A29" s="26" t="s">
        <v>222</v>
      </c>
      <c r="B29" s="26" t="s">
        <v>79</v>
      </c>
      <c r="C29" s="152">
        <v>1</v>
      </c>
      <c r="D29" s="136">
        <v>127</v>
      </c>
      <c r="E29" s="137">
        <v>2142.4999988</v>
      </c>
      <c r="F29" s="137">
        <v>50</v>
      </c>
      <c r="G29" s="147">
        <v>3.1923249999999999</v>
      </c>
      <c r="H29" s="147">
        <v>3.1923249999999999</v>
      </c>
      <c r="I29" s="148">
        <v>2142</v>
      </c>
      <c r="J29" s="151" t="s">
        <v>176</v>
      </c>
      <c r="K29" s="90" t="s">
        <v>176</v>
      </c>
    </row>
    <row r="30" spans="1:11" x14ac:dyDescent="0.3">
      <c r="A30" s="26" t="s">
        <v>222</v>
      </c>
      <c r="B30" s="26" t="s">
        <v>79</v>
      </c>
      <c r="C30" s="152">
        <v>1</v>
      </c>
      <c r="D30" s="136">
        <v>128</v>
      </c>
      <c r="E30" s="137">
        <v>2092.4999988</v>
      </c>
      <c r="F30" s="137">
        <v>50</v>
      </c>
      <c r="G30" s="147">
        <v>3.1178249999999998</v>
      </c>
      <c r="H30" s="147">
        <v>3.1178249999999998</v>
      </c>
      <c r="I30" s="148">
        <v>2092</v>
      </c>
      <c r="J30" s="151" t="s">
        <v>176</v>
      </c>
      <c r="K30" s="90" t="s">
        <v>176</v>
      </c>
    </row>
    <row r="31" spans="1:11" x14ac:dyDescent="0.3">
      <c r="A31" s="26" t="s">
        <v>222</v>
      </c>
      <c r="B31" s="26" t="s">
        <v>79</v>
      </c>
      <c r="C31" s="152">
        <v>1</v>
      </c>
      <c r="D31" s="136">
        <v>129</v>
      </c>
      <c r="E31" s="137">
        <v>1501.4997983999999</v>
      </c>
      <c r="F31" s="137">
        <v>50</v>
      </c>
      <c r="G31" s="147">
        <v>2.2372347000000001</v>
      </c>
      <c r="H31" s="147">
        <v>2.2372347000000001</v>
      </c>
      <c r="I31" s="148">
        <v>1501</v>
      </c>
      <c r="J31" s="151" t="s">
        <v>176</v>
      </c>
      <c r="K31" s="90" t="s">
        <v>176</v>
      </c>
    </row>
    <row r="32" spans="1:11" x14ac:dyDescent="0.3">
      <c r="A32" s="26" t="s">
        <v>222</v>
      </c>
      <c r="B32" s="26" t="s">
        <v>79</v>
      </c>
      <c r="C32" s="152">
        <v>1</v>
      </c>
      <c r="D32" s="136">
        <v>130</v>
      </c>
      <c r="E32" s="137">
        <v>1010</v>
      </c>
      <c r="F32" s="137">
        <v>50</v>
      </c>
      <c r="G32" s="147">
        <v>1.5048999999999999</v>
      </c>
      <c r="H32" s="147">
        <v>1.5048999999999999</v>
      </c>
      <c r="I32" s="148">
        <v>1009</v>
      </c>
      <c r="J32" s="151" t="s">
        <v>176</v>
      </c>
      <c r="K32" s="90" t="s">
        <v>176</v>
      </c>
    </row>
    <row r="33" spans="1:11" x14ac:dyDescent="0.3">
      <c r="A33" s="26" t="s">
        <v>222</v>
      </c>
      <c r="B33" s="26" t="s">
        <v>79</v>
      </c>
      <c r="C33" s="152">
        <v>1</v>
      </c>
      <c r="D33" s="136">
        <v>131</v>
      </c>
      <c r="E33" s="137">
        <v>1010.0004652</v>
      </c>
      <c r="F33" s="137">
        <v>50</v>
      </c>
      <c r="G33" s="147">
        <v>1.5049007000000001</v>
      </c>
      <c r="H33" s="147">
        <v>1.5049007000000001</v>
      </c>
      <c r="I33" s="148">
        <v>1010</v>
      </c>
      <c r="J33" s="151" t="s">
        <v>176</v>
      </c>
      <c r="K33" s="90" t="s">
        <v>176</v>
      </c>
    </row>
    <row r="34" spans="1:11" x14ac:dyDescent="0.3">
      <c r="A34" s="26" t="s">
        <v>222</v>
      </c>
      <c r="B34" s="26" t="s">
        <v>79</v>
      </c>
      <c r="C34" s="152">
        <v>1</v>
      </c>
      <c r="D34" s="136">
        <v>132</v>
      </c>
      <c r="E34" s="137">
        <v>352.50020160000003</v>
      </c>
      <c r="F34" s="137">
        <v>50</v>
      </c>
      <c r="G34" s="147">
        <v>0.52522530000000001</v>
      </c>
      <c r="H34" s="147">
        <v>0.52522530000000001</v>
      </c>
      <c r="I34" s="148">
        <v>352</v>
      </c>
      <c r="J34" s="151" t="s">
        <v>176</v>
      </c>
      <c r="K34" s="90" t="s">
        <v>176</v>
      </c>
    </row>
    <row r="35" spans="1:11" x14ac:dyDescent="0.3">
      <c r="A35" s="26" t="s">
        <v>222</v>
      </c>
      <c r="B35" s="26" t="s">
        <v>79</v>
      </c>
      <c r="C35" s="152">
        <v>1</v>
      </c>
      <c r="D35" s="136">
        <v>133</v>
      </c>
      <c r="E35" s="137">
        <v>245.02500000000001</v>
      </c>
      <c r="F35" s="137">
        <v>50</v>
      </c>
      <c r="G35" s="147">
        <v>0.3650872</v>
      </c>
      <c r="H35" s="147">
        <v>0.3650872</v>
      </c>
      <c r="I35" s="148">
        <v>245</v>
      </c>
      <c r="J35" s="151" t="s">
        <v>176</v>
      </c>
      <c r="K35" s="90" t="s">
        <v>176</v>
      </c>
    </row>
    <row r="36" spans="1:11" x14ac:dyDescent="0.3">
      <c r="A36" s="26" t="s">
        <v>222</v>
      </c>
      <c r="B36" s="26" t="s">
        <v>79</v>
      </c>
      <c r="C36" s="152">
        <v>1</v>
      </c>
      <c r="D36" s="136">
        <v>134</v>
      </c>
      <c r="E36" s="137">
        <v>245.02500000000001</v>
      </c>
      <c r="F36" s="137">
        <v>50</v>
      </c>
      <c r="G36" s="147">
        <v>0.3650872</v>
      </c>
      <c r="H36" s="147">
        <v>0.3650872</v>
      </c>
      <c r="I36" s="148">
        <v>245</v>
      </c>
      <c r="J36" s="151" t="s">
        <v>176</v>
      </c>
      <c r="K36" s="90" t="s">
        <v>176</v>
      </c>
    </row>
    <row r="37" spans="1:11" x14ac:dyDescent="0.3">
      <c r="A37" s="26" t="s">
        <v>222</v>
      </c>
      <c r="B37" s="26" t="s">
        <v>79</v>
      </c>
      <c r="C37" s="152">
        <v>1</v>
      </c>
      <c r="D37" s="136">
        <v>135</v>
      </c>
      <c r="E37" s="137">
        <v>245</v>
      </c>
      <c r="F37" s="137">
        <v>50</v>
      </c>
      <c r="G37" s="147">
        <v>0.36504999999999999</v>
      </c>
      <c r="H37" s="147">
        <v>0.36504999999999999</v>
      </c>
      <c r="I37" s="148">
        <v>244</v>
      </c>
      <c r="J37" s="151" t="s">
        <v>176</v>
      </c>
      <c r="K37" s="90" t="s">
        <v>176</v>
      </c>
    </row>
    <row r="38" spans="1:11" x14ac:dyDescent="0.3">
      <c r="A38" s="26" t="s">
        <v>222</v>
      </c>
      <c r="B38" s="26" t="s">
        <v>79</v>
      </c>
      <c r="C38" s="152">
        <v>1</v>
      </c>
      <c r="D38" s="136">
        <v>136</v>
      </c>
      <c r="E38" s="137">
        <v>244.97499999999999</v>
      </c>
      <c r="F38" s="137">
        <v>50</v>
      </c>
      <c r="G38" s="147">
        <v>0.36501270000000002</v>
      </c>
      <c r="H38" s="147">
        <v>0.36501270000000002</v>
      </c>
      <c r="I38" s="148">
        <v>244</v>
      </c>
      <c r="J38" s="151" t="s">
        <v>176</v>
      </c>
      <c r="K38" s="90" t="s">
        <v>176</v>
      </c>
    </row>
    <row r="39" spans="1:11" x14ac:dyDescent="0.3">
      <c r="A39" s="26" t="s">
        <v>191</v>
      </c>
      <c r="B39" s="26" t="s">
        <v>79</v>
      </c>
      <c r="C39" s="152">
        <v>4</v>
      </c>
      <c r="D39" s="136">
        <v>137</v>
      </c>
      <c r="E39" s="137">
        <v>1400</v>
      </c>
      <c r="F39" s="137">
        <v>60</v>
      </c>
      <c r="G39" s="147">
        <v>1.694</v>
      </c>
      <c r="H39" s="147">
        <v>6.7759999999999998</v>
      </c>
      <c r="I39" s="148">
        <v>5599</v>
      </c>
      <c r="J39" s="151" t="s">
        <v>176</v>
      </c>
      <c r="K39" s="90" t="s">
        <v>176</v>
      </c>
    </row>
    <row r="40" spans="1:11" x14ac:dyDescent="0.3">
      <c r="A40" s="26" t="s">
        <v>191</v>
      </c>
      <c r="B40" s="26" t="s">
        <v>79</v>
      </c>
      <c r="C40" s="152">
        <v>2</v>
      </c>
      <c r="D40" s="136">
        <v>138</v>
      </c>
      <c r="E40" s="137">
        <v>1376</v>
      </c>
      <c r="F40" s="137">
        <v>60</v>
      </c>
      <c r="G40" s="147">
        <v>1.66496</v>
      </c>
      <c r="H40" s="147">
        <v>3.32992</v>
      </c>
      <c r="I40" s="148">
        <v>2751</v>
      </c>
      <c r="J40" s="151" t="s">
        <v>176</v>
      </c>
      <c r="K40" s="90" t="s">
        <v>176</v>
      </c>
    </row>
    <row r="41" spans="1:11" x14ac:dyDescent="0.3">
      <c r="A41" s="26" t="s">
        <v>191</v>
      </c>
      <c r="B41" s="26" t="s">
        <v>79</v>
      </c>
      <c r="C41" s="152">
        <v>2</v>
      </c>
      <c r="D41" s="136">
        <v>139</v>
      </c>
      <c r="E41" s="137">
        <v>1330</v>
      </c>
      <c r="F41" s="137">
        <v>60</v>
      </c>
      <c r="G41" s="147">
        <v>1.6093</v>
      </c>
      <c r="H41" s="147">
        <v>3.2185999999999999</v>
      </c>
      <c r="I41" s="148">
        <v>2659</v>
      </c>
      <c r="J41" s="151" t="s">
        <v>176</v>
      </c>
      <c r="K41" s="90" t="s">
        <v>176</v>
      </c>
    </row>
    <row r="42" spans="1:11" x14ac:dyDescent="0.3">
      <c r="A42" s="26" t="s">
        <v>191</v>
      </c>
      <c r="B42" s="26" t="s">
        <v>79</v>
      </c>
      <c r="C42" s="152">
        <v>2</v>
      </c>
      <c r="D42" s="136">
        <v>140</v>
      </c>
      <c r="E42" s="137">
        <v>1330</v>
      </c>
      <c r="F42" s="137">
        <v>60</v>
      </c>
      <c r="G42" s="147">
        <v>1.6093</v>
      </c>
      <c r="H42" s="147">
        <v>3.2185999999999999</v>
      </c>
      <c r="I42" s="148">
        <v>2659</v>
      </c>
      <c r="J42" s="151" t="s">
        <v>176</v>
      </c>
      <c r="K42" s="90" t="s">
        <v>176</v>
      </c>
    </row>
    <row r="43" spans="1:11" x14ac:dyDescent="0.3">
      <c r="A43" s="26" t="s">
        <v>191</v>
      </c>
      <c r="B43" s="26" t="s">
        <v>79</v>
      </c>
      <c r="C43" s="152">
        <v>1</v>
      </c>
      <c r="D43" s="136">
        <v>141</v>
      </c>
      <c r="E43" s="137">
        <v>728.99999839999998</v>
      </c>
      <c r="F43" s="137">
        <v>60</v>
      </c>
      <c r="G43" s="147">
        <v>0.88209000000000004</v>
      </c>
      <c r="H43" s="147">
        <v>0.88209000000000004</v>
      </c>
      <c r="I43" s="148">
        <v>728</v>
      </c>
      <c r="J43" s="151" t="s">
        <v>176</v>
      </c>
      <c r="K43" s="90" t="s">
        <v>176</v>
      </c>
    </row>
    <row r="44" spans="1:11" x14ac:dyDescent="0.3">
      <c r="A44" s="26" t="s">
        <v>191</v>
      </c>
      <c r="B44" s="26" t="s">
        <v>79</v>
      </c>
      <c r="C44" s="152">
        <v>1</v>
      </c>
      <c r="D44" s="136">
        <v>142</v>
      </c>
      <c r="E44" s="137">
        <v>729</v>
      </c>
      <c r="F44" s="137">
        <v>60</v>
      </c>
      <c r="G44" s="147">
        <v>0.88209000000000004</v>
      </c>
      <c r="H44" s="147">
        <v>0.88209000000000004</v>
      </c>
      <c r="I44" s="148">
        <v>729</v>
      </c>
      <c r="J44" s="151" t="s">
        <v>176</v>
      </c>
      <c r="K44" s="90" t="s">
        <v>176</v>
      </c>
    </row>
    <row r="45" spans="1:11" x14ac:dyDescent="0.3">
      <c r="A45" s="26" t="s">
        <v>197</v>
      </c>
      <c r="B45" s="26" t="s">
        <v>79</v>
      </c>
      <c r="C45" s="152">
        <v>1</v>
      </c>
      <c r="D45" s="136">
        <v>143</v>
      </c>
      <c r="E45" s="137">
        <v>50</v>
      </c>
      <c r="F45" s="137">
        <v>50</v>
      </c>
      <c r="G45" s="147">
        <v>0.13150000000000001</v>
      </c>
      <c r="H45" s="147">
        <v>0.13150000000000001</v>
      </c>
      <c r="I45" s="148">
        <v>50</v>
      </c>
      <c r="J45" s="151" t="s">
        <v>176</v>
      </c>
      <c r="K45" s="90" t="s">
        <v>176</v>
      </c>
    </row>
    <row r="46" spans="1:11" x14ac:dyDescent="0.3">
      <c r="A46" s="26" t="s">
        <v>211</v>
      </c>
      <c r="B46" s="26" t="s">
        <v>79</v>
      </c>
      <c r="C46" s="152">
        <v>46</v>
      </c>
      <c r="D46" s="136">
        <v>144</v>
      </c>
      <c r="E46" s="137">
        <v>100</v>
      </c>
      <c r="F46" s="137">
        <v>100</v>
      </c>
      <c r="G46" s="147">
        <v>0.79900000000000004</v>
      </c>
      <c r="H46" s="147">
        <v>36.753999999999998</v>
      </c>
      <c r="I46" s="148">
        <v>4600</v>
      </c>
      <c r="J46" s="151" t="s">
        <v>176</v>
      </c>
      <c r="K46" s="90" t="s">
        <v>176</v>
      </c>
    </row>
    <row r="47" spans="1:11" x14ac:dyDescent="0.3">
      <c r="A47" s="26" t="s">
        <v>179</v>
      </c>
      <c r="B47" s="26" t="s">
        <v>79</v>
      </c>
      <c r="C47" s="152">
        <v>12</v>
      </c>
      <c r="D47" s="136">
        <v>145</v>
      </c>
      <c r="E47" s="137">
        <v>70</v>
      </c>
      <c r="F47" s="137">
        <v>60</v>
      </c>
      <c r="G47" s="147">
        <v>0.1792</v>
      </c>
      <c r="H47" s="147">
        <v>2.1503999999999999</v>
      </c>
      <c r="I47" s="148">
        <v>840</v>
      </c>
      <c r="J47" s="151" t="s">
        <v>176</v>
      </c>
      <c r="K47" s="90" t="s">
        <v>176</v>
      </c>
    </row>
    <row r="48" spans="1:11" x14ac:dyDescent="0.3">
      <c r="A48" s="26" t="s">
        <v>198</v>
      </c>
      <c r="B48" s="26" t="s">
        <v>79</v>
      </c>
      <c r="C48" s="152">
        <v>1</v>
      </c>
      <c r="D48" s="136">
        <v>146</v>
      </c>
      <c r="E48" s="137">
        <v>50</v>
      </c>
      <c r="F48" s="137">
        <v>50</v>
      </c>
      <c r="G48" s="147">
        <v>8.2500000000000004E-2</v>
      </c>
      <c r="H48" s="147">
        <v>8.2500000000000004E-2</v>
      </c>
      <c r="I48" s="148">
        <v>50</v>
      </c>
      <c r="J48" s="151" t="s">
        <v>176</v>
      </c>
      <c r="K48" s="90" t="s">
        <v>176</v>
      </c>
    </row>
    <row r="49" spans="1:11" x14ac:dyDescent="0.3">
      <c r="A49" s="26" t="s">
        <v>198</v>
      </c>
      <c r="B49" s="26" t="s">
        <v>79</v>
      </c>
      <c r="C49" s="152">
        <v>2</v>
      </c>
      <c r="D49" s="136">
        <v>147</v>
      </c>
      <c r="E49" s="137">
        <v>50</v>
      </c>
      <c r="F49" s="137">
        <v>50</v>
      </c>
      <c r="G49" s="147">
        <v>8.2500000000000004E-2</v>
      </c>
      <c r="H49" s="147">
        <v>0.16500000000000001</v>
      </c>
      <c r="I49" s="148">
        <v>100</v>
      </c>
      <c r="J49" s="151" t="s">
        <v>176</v>
      </c>
      <c r="K49" s="90" t="s">
        <v>176</v>
      </c>
    </row>
    <row r="50" spans="1:11" x14ac:dyDescent="0.3">
      <c r="A50" s="26" t="s">
        <v>199</v>
      </c>
      <c r="B50" s="26" t="s">
        <v>79</v>
      </c>
      <c r="C50" s="152">
        <v>2</v>
      </c>
      <c r="D50" s="136">
        <v>148</v>
      </c>
      <c r="E50" s="137">
        <v>50</v>
      </c>
      <c r="F50" s="137">
        <v>80</v>
      </c>
      <c r="G50" s="147">
        <v>0.16750000000000001</v>
      </c>
      <c r="H50" s="147">
        <v>0.33500000000000002</v>
      </c>
      <c r="I50" s="148">
        <v>100</v>
      </c>
      <c r="J50" s="151" t="s">
        <v>176</v>
      </c>
      <c r="K50" s="90" t="s">
        <v>176</v>
      </c>
    </row>
    <row r="51" spans="1:11" x14ac:dyDescent="0.3">
      <c r="A51" s="26" t="s">
        <v>180</v>
      </c>
      <c r="B51" s="26" t="s">
        <v>79</v>
      </c>
      <c r="C51" s="152">
        <v>2</v>
      </c>
      <c r="D51" s="136">
        <v>149</v>
      </c>
      <c r="E51" s="137">
        <v>60</v>
      </c>
      <c r="F51" s="137">
        <v>60</v>
      </c>
      <c r="G51" s="147">
        <v>1.90098E-2</v>
      </c>
      <c r="H51" s="147">
        <v>3.8019699999999997E-2</v>
      </c>
      <c r="I51" s="148">
        <v>120</v>
      </c>
      <c r="J51" s="151" t="s">
        <v>176</v>
      </c>
      <c r="K51" s="90" t="s">
        <v>176</v>
      </c>
    </row>
    <row r="52" spans="1:11" x14ac:dyDescent="0.3">
      <c r="A52" s="26" t="s">
        <v>224</v>
      </c>
      <c r="B52" s="26" t="s">
        <v>79</v>
      </c>
      <c r="C52" s="152">
        <v>4</v>
      </c>
      <c r="D52" s="136">
        <v>150</v>
      </c>
      <c r="E52" s="137">
        <v>50</v>
      </c>
      <c r="F52" s="137">
        <v>47</v>
      </c>
      <c r="G52" s="147">
        <v>1.0130200000000001E-2</v>
      </c>
      <c r="H52" s="147">
        <v>4.0520899999999999E-2</v>
      </c>
      <c r="I52" s="148">
        <v>200</v>
      </c>
      <c r="J52" s="151" t="s">
        <v>176</v>
      </c>
      <c r="K52" s="90" t="s">
        <v>176</v>
      </c>
    </row>
    <row r="53" spans="1:11" x14ac:dyDescent="0.3">
      <c r="A53" s="26" t="s">
        <v>212</v>
      </c>
      <c r="B53" s="26" t="s">
        <v>79</v>
      </c>
      <c r="C53" s="152">
        <v>23</v>
      </c>
      <c r="D53" s="136">
        <v>151</v>
      </c>
      <c r="E53" s="137">
        <v>100</v>
      </c>
      <c r="F53" s="137">
        <v>25</v>
      </c>
      <c r="G53" s="147">
        <v>2.8829500000000001E-2</v>
      </c>
      <c r="H53" s="147">
        <v>0.66307819999999995</v>
      </c>
      <c r="I53" s="148">
        <v>2300</v>
      </c>
      <c r="J53" s="151" t="s">
        <v>176</v>
      </c>
      <c r="K53" s="90" t="s">
        <v>176</v>
      </c>
    </row>
    <row r="54" spans="1:11" x14ac:dyDescent="0.3">
      <c r="A54" s="26" t="s">
        <v>182</v>
      </c>
      <c r="B54" s="26" t="s">
        <v>79</v>
      </c>
      <c r="C54" s="152">
        <v>13</v>
      </c>
      <c r="D54" s="136">
        <v>152</v>
      </c>
      <c r="E54" s="137">
        <v>160</v>
      </c>
      <c r="F54" s="137">
        <v>100</v>
      </c>
      <c r="G54" s="147">
        <v>0.42614170000000001</v>
      </c>
      <c r="H54" s="147">
        <v>5.5398421999999998</v>
      </c>
      <c r="I54" s="148">
        <v>2079</v>
      </c>
      <c r="J54" s="151" t="s">
        <v>176</v>
      </c>
      <c r="K54" s="90" t="s">
        <v>176</v>
      </c>
    </row>
    <row r="55" spans="1:11" x14ac:dyDescent="0.3">
      <c r="A55" s="26" t="s">
        <v>217</v>
      </c>
      <c r="B55" s="26" t="s">
        <v>79</v>
      </c>
      <c r="C55" s="152">
        <v>1</v>
      </c>
      <c r="D55" s="136">
        <v>153</v>
      </c>
      <c r="E55" s="137">
        <v>60</v>
      </c>
      <c r="F55" s="137">
        <v>60</v>
      </c>
      <c r="G55" s="147">
        <v>1.90098E-2</v>
      </c>
      <c r="H55" s="147">
        <v>1.90098E-2</v>
      </c>
      <c r="I55" s="148">
        <v>60</v>
      </c>
      <c r="J55" s="151" t="s">
        <v>176</v>
      </c>
      <c r="K55" s="90" t="s">
        <v>176</v>
      </c>
    </row>
    <row r="56" spans="1:11" x14ac:dyDescent="0.3">
      <c r="A56" s="26" t="s">
        <v>200</v>
      </c>
      <c r="B56" s="26" t="s">
        <v>79</v>
      </c>
      <c r="C56" s="152">
        <v>1</v>
      </c>
      <c r="D56" s="136">
        <v>154</v>
      </c>
      <c r="E56" s="137">
        <v>1179.1217783</v>
      </c>
      <c r="F56" s="137">
        <v>44.330126499999999</v>
      </c>
      <c r="G56" s="147">
        <v>0.26091999999999999</v>
      </c>
      <c r="H56" s="147">
        <v>0.26091999999999999</v>
      </c>
      <c r="I56" s="148">
        <v>1179</v>
      </c>
      <c r="J56" s="151" t="s">
        <v>176</v>
      </c>
      <c r="K56" s="90" t="s">
        <v>176</v>
      </c>
    </row>
    <row r="57" spans="1:11" x14ac:dyDescent="0.3">
      <c r="A57" s="26" t="s">
        <v>183</v>
      </c>
      <c r="B57" s="26" t="s">
        <v>79</v>
      </c>
      <c r="C57" s="152">
        <v>3</v>
      </c>
      <c r="D57" s="136">
        <v>155</v>
      </c>
      <c r="E57" s="137">
        <v>200</v>
      </c>
      <c r="F57" s="137">
        <v>200</v>
      </c>
      <c r="G57" s="147">
        <v>4.72</v>
      </c>
      <c r="H57" s="147">
        <v>14.16</v>
      </c>
      <c r="I57" s="148">
        <v>600</v>
      </c>
      <c r="J57" s="151" t="s">
        <v>176</v>
      </c>
      <c r="K57" s="90" t="s">
        <v>176</v>
      </c>
    </row>
    <row r="58" spans="1:11" x14ac:dyDescent="0.3">
      <c r="A58" s="26" t="s">
        <v>183</v>
      </c>
      <c r="B58" s="26" t="s">
        <v>79</v>
      </c>
      <c r="C58" s="152">
        <v>3</v>
      </c>
      <c r="D58" s="136">
        <v>156</v>
      </c>
      <c r="E58" s="137">
        <v>200.00000009999999</v>
      </c>
      <c r="F58" s="137">
        <v>200</v>
      </c>
      <c r="G58" s="147">
        <v>4.72</v>
      </c>
      <c r="H58" s="147">
        <v>14.16</v>
      </c>
      <c r="I58" s="148">
        <v>600</v>
      </c>
      <c r="J58" s="151" t="s">
        <v>176</v>
      </c>
      <c r="K58" s="90" t="s">
        <v>176</v>
      </c>
    </row>
    <row r="59" spans="1:11" x14ac:dyDescent="0.3">
      <c r="A59" s="26" t="s">
        <v>183</v>
      </c>
      <c r="B59" s="26" t="s">
        <v>79</v>
      </c>
      <c r="C59" s="152">
        <v>1</v>
      </c>
      <c r="D59" s="136">
        <v>157</v>
      </c>
      <c r="E59" s="137">
        <v>200.00000009999999</v>
      </c>
      <c r="F59" s="137">
        <v>200</v>
      </c>
      <c r="G59" s="147">
        <v>4.72</v>
      </c>
      <c r="H59" s="147">
        <v>4.72</v>
      </c>
      <c r="I59" s="148">
        <v>200</v>
      </c>
      <c r="J59" s="151" t="s">
        <v>176</v>
      </c>
      <c r="K59" s="90" t="s">
        <v>176</v>
      </c>
    </row>
    <row r="60" spans="1:11" x14ac:dyDescent="0.3">
      <c r="A60" s="26" t="s">
        <v>201</v>
      </c>
      <c r="B60" s="26" t="s">
        <v>79</v>
      </c>
      <c r="C60" s="152">
        <v>2</v>
      </c>
      <c r="D60" s="136">
        <v>158</v>
      </c>
      <c r="E60" s="137">
        <v>729.00014499999997</v>
      </c>
      <c r="F60" s="137">
        <v>60</v>
      </c>
      <c r="G60" s="147">
        <v>1.4434203000000001</v>
      </c>
      <c r="H60" s="147">
        <v>2.8868406000000002</v>
      </c>
      <c r="I60" s="148">
        <v>1458</v>
      </c>
      <c r="J60" s="151" t="s">
        <v>176</v>
      </c>
      <c r="K60" s="90" t="s">
        <v>176</v>
      </c>
    </row>
    <row r="61" spans="1:11" x14ac:dyDescent="0.3">
      <c r="A61" s="26" t="s">
        <v>193</v>
      </c>
      <c r="B61" s="26" t="s">
        <v>195</v>
      </c>
      <c r="C61" s="152">
        <v>12</v>
      </c>
      <c r="D61" s="136">
        <v>159</v>
      </c>
      <c r="E61" s="137">
        <v>60</v>
      </c>
      <c r="F61" s="137">
        <v>60</v>
      </c>
      <c r="G61" s="147">
        <v>3.31585E-2</v>
      </c>
      <c r="H61" s="147">
        <v>0.39790180000000003</v>
      </c>
      <c r="I61" s="148">
        <v>720</v>
      </c>
      <c r="J61" s="151" t="s">
        <v>176</v>
      </c>
      <c r="K61" s="90" t="s">
        <v>176</v>
      </c>
    </row>
    <row r="62" spans="1:11" x14ac:dyDescent="0.3">
      <c r="A62" s="26" t="s">
        <v>226</v>
      </c>
      <c r="B62" s="26" t="s">
        <v>195</v>
      </c>
      <c r="C62" s="152">
        <v>7</v>
      </c>
      <c r="D62" s="136">
        <v>160</v>
      </c>
      <c r="E62" s="137">
        <v>120</v>
      </c>
      <c r="F62" s="137">
        <v>6</v>
      </c>
      <c r="G62" s="147">
        <v>2.09809E-2</v>
      </c>
      <c r="H62" s="147">
        <v>0.146866</v>
      </c>
      <c r="I62" s="148">
        <v>840</v>
      </c>
      <c r="J62" s="151" t="s">
        <v>176</v>
      </c>
      <c r="K62" s="90" t="s">
        <v>176</v>
      </c>
    </row>
    <row r="63" spans="1:11" x14ac:dyDescent="0.3">
      <c r="A63" s="26" t="s">
        <v>228</v>
      </c>
      <c r="B63" s="26" t="s">
        <v>195</v>
      </c>
      <c r="C63" s="152">
        <v>6</v>
      </c>
      <c r="D63" s="136">
        <v>161</v>
      </c>
      <c r="E63" s="137">
        <v>60</v>
      </c>
      <c r="F63" s="137">
        <v>60</v>
      </c>
      <c r="G63" s="147">
        <v>1.9737299999999999E-2</v>
      </c>
      <c r="H63" s="147">
        <v>0.118424</v>
      </c>
      <c r="I63" s="148">
        <v>360</v>
      </c>
      <c r="J63" s="151" t="s">
        <v>176</v>
      </c>
      <c r="K63" s="90" t="s">
        <v>176</v>
      </c>
    </row>
    <row r="64" spans="1:11" x14ac:dyDescent="0.3">
      <c r="A64" s="26" t="s">
        <v>202</v>
      </c>
      <c r="B64" s="26" t="s">
        <v>204</v>
      </c>
      <c r="C64" s="152">
        <v>4</v>
      </c>
      <c r="D64" s="136">
        <v>162</v>
      </c>
      <c r="E64" s="137">
        <v>23</v>
      </c>
      <c r="F64" s="137">
        <v>13</v>
      </c>
      <c r="G64" s="147">
        <v>3.1702000000000002E-3</v>
      </c>
      <c r="H64" s="147">
        <v>1.2680800000000001E-2</v>
      </c>
      <c r="I64" s="148">
        <v>92</v>
      </c>
      <c r="J64" s="151" t="s">
        <v>176</v>
      </c>
      <c r="K64" s="90" t="s">
        <v>176</v>
      </c>
    </row>
    <row r="65" spans="1:11" x14ac:dyDescent="0.3">
      <c r="A65" s="26" t="s">
        <v>196</v>
      </c>
      <c r="B65" s="26" t="s">
        <v>38</v>
      </c>
      <c r="C65" s="152">
        <v>2</v>
      </c>
      <c r="D65" s="136">
        <v>163</v>
      </c>
      <c r="E65" s="137">
        <v>1280</v>
      </c>
      <c r="F65" s="137">
        <v>1350</v>
      </c>
      <c r="G65" s="147">
        <v>36.201599999999999</v>
      </c>
      <c r="H65" s="147">
        <v>72.403199999999998</v>
      </c>
      <c r="I65" s="148">
        <v>2560</v>
      </c>
      <c r="J65" s="151" t="s">
        <v>176</v>
      </c>
      <c r="K65" s="90" t="s">
        <v>176</v>
      </c>
    </row>
    <row r="66" spans="1:11" x14ac:dyDescent="0.3">
      <c r="A66" s="26" t="s">
        <v>196</v>
      </c>
      <c r="B66" s="26" t="s">
        <v>38</v>
      </c>
      <c r="C66" s="152">
        <v>1</v>
      </c>
      <c r="D66" s="136">
        <v>164</v>
      </c>
      <c r="E66" s="137">
        <v>679</v>
      </c>
      <c r="F66" s="137">
        <v>1326</v>
      </c>
      <c r="G66" s="147">
        <v>18.8624163</v>
      </c>
      <c r="H66" s="147">
        <v>18.8624163</v>
      </c>
      <c r="I66" s="148">
        <v>679</v>
      </c>
      <c r="J66" s="151" t="s">
        <v>176</v>
      </c>
      <c r="K66" s="90" t="s">
        <v>176</v>
      </c>
    </row>
    <row r="67" spans="1:11" x14ac:dyDescent="0.3">
      <c r="A67" s="26" t="s">
        <v>205</v>
      </c>
      <c r="B67" s="26" t="s">
        <v>207</v>
      </c>
      <c r="C67" s="152">
        <v>2</v>
      </c>
      <c r="D67" s="136">
        <v>165</v>
      </c>
      <c r="E67" s="137">
        <v>21</v>
      </c>
      <c r="F67" s="137">
        <v>15</v>
      </c>
      <c r="G67" s="147">
        <v>1.5242999999999999E-3</v>
      </c>
      <c r="H67" s="147">
        <v>3.0485999999999998E-3</v>
      </c>
      <c r="I67" s="148">
        <v>42</v>
      </c>
      <c r="J67" s="151" t="s">
        <v>176</v>
      </c>
      <c r="K67" s="90" t="s">
        <v>176</v>
      </c>
    </row>
    <row r="68" spans="1:11" ht="15.6" x14ac:dyDescent="0.3">
      <c r="C68" s="185">
        <f>SUBTOTAL(9, C2:C67)</f>
        <v>269</v>
      </c>
      <c r="H68" s="186">
        <f>SUBTOTAL(9, H2:H67)</f>
        <v>313.4311088</v>
      </c>
      <c r="I68" s="187">
        <f>SUBTOTAL(9, I2:I67)</f>
        <v>121063</v>
      </c>
    </row>
  </sheetData>
  <conditionalFormatting sqref="A1:H1 A2:A3 H3 A4:Y1048576">
    <cfRule type="expression" dxfId="4" priority="16">
      <formula>$K1=1</formula>
    </cfRule>
  </conditionalFormatting>
  <conditionalFormatting sqref="B2:I2">
    <cfRule type="expression" dxfId="3" priority="1">
      <formula>$K3=1</formula>
    </cfRule>
  </conditionalFormatting>
  <conditionalFormatting sqref="C3">
    <cfRule type="expression" dxfId="2" priority="3">
      <formula>$K3=1</formula>
    </cfRule>
  </conditionalFormatting>
  <conditionalFormatting sqref="I1">
    <cfRule type="expression" dxfId="1" priority="9">
      <formula>$O1=1</formula>
    </cfRule>
  </conditionalFormatting>
  <conditionalFormatting sqref="J1:Y3">
    <cfRule type="expression" dxfId="0" priority="5">
      <formula>$K1=1</formula>
    </cfRule>
  </conditionalFormatting>
  <pageMargins left="0.70866141732283472" right="0.70866141732283472" top="0.78740157480314965" bottom="0.78740157480314965" header="0.31496062992125984" footer="0.31496062992125984"/>
  <pageSetup paperSize="9" scale="60" fitToHeight="0" orientation="landscape"/>
  <headerFooter>
    <oddFooter>&amp;L&amp;D&amp;Cwww.draw2design.nl -- 0548-613339 - info@draw2design.nl&amp;RBlad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4"/>
  <sheetViews>
    <sheetView showZeros="0" tabSelected="1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3.109375" customWidth="1"/>
    <col min="2" max="2" width="7.6640625" customWidth="1"/>
    <col min="3" max="3" width="8.5546875" customWidth="1"/>
    <col min="4" max="4" width="28.6640625" customWidth="1"/>
    <col min="5" max="5" width="26.6640625" customWidth="1"/>
    <col min="6" max="8" width="14.6640625" customWidth="1"/>
    <col min="9" max="9" width="15.6640625" customWidth="1"/>
    <col min="10" max="10" width="25.5546875" bestFit="1" customWidth="1"/>
    <col min="11" max="11" width="18.6640625" customWidth="1"/>
    <col min="12" max="15" width="12.6640625" customWidth="1"/>
    <col min="16" max="16" width="18.109375" hidden="1" customWidth="1"/>
  </cols>
  <sheetData>
    <row r="1" spans="1:16" s="52" customFormat="1" ht="15.6" customHeight="1" x14ac:dyDescent="0.3">
      <c r="A1" s="208" t="s">
        <v>159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s="52" customFormat="1" ht="15.6" customHeight="1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45"/>
    </row>
    <row r="6" spans="1:16" s="52" customFormat="1" ht="15.6" customHeight="1" x14ac:dyDescent="0.3">
      <c r="A6" s="209" t="str">
        <f>_xlfn.TEXTJOIN("  |  ",TRUE,var!C1&amp;var!D1,var!C2&amp;var!D2,var!C3&amp;var!D3,var!C4&amp;var!D4,var!C5&amp;var!D5)</f>
        <v>Klantorder:2024.03  |  D2D order:B24-1220  |  Deelproject:01  |  Revisie:B  |  Fase:A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45"/>
    </row>
    <row r="7" spans="1:16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45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170" t="s">
        <v>160</v>
      </c>
      <c r="B9" s="171" t="s">
        <v>161</v>
      </c>
      <c r="C9" s="171" t="s">
        <v>162</v>
      </c>
      <c r="D9" s="171" t="s">
        <v>163</v>
      </c>
      <c r="E9" s="171" t="s">
        <v>164</v>
      </c>
      <c r="F9" s="171" t="s">
        <v>165</v>
      </c>
      <c r="G9" s="171" t="s">
        <v>166</v>
      </c>
      <c r="H9" s="171" t="s">
        <v>167</v>
      </c>
      <c r="I9" s="171" t="s">
        <v>168</v>
      </c>
      <c r="J9" s="171" t="s">
        <v>44</v>
      </c>
      <c r="K9" s="171" t="s">
        <v>169</v>
      </c>
      <c r="L9" s="172" t="s">
        <v>170</v>
      </c>
      <c r="M9" s="172" t="s">
        <v>171</v>
      </c>
      <c r="N9" s="173" t="s">
        <v>172</v>
      </c>
      <c r="O9" s="174" t="s">
        <v>173</v>
      </c>
    </row>
    <row r="10" spans="1:16" x14ac:dyDescent="0.3">
      <c r="E10" s="18"/>
      <c r="K10" s="135" t="s">
        <v>174</v>
      </c>
      <c r="L10" s="135" t="s">
        <v>174</v>
      </c>
      <c r="M10" s="135" t="s">
        <v>174</v>
      </c>
    </row>
    <row r="11" spans="1:16" x14ac:dyDescent="0.3">
      <c r="A11" s="170">
        <v>1</v>
      </c>
      <c r="B11" s="171">
        <v>1</v>
      </c>
      <c r="C11" s="171">
        <v>1</v>
      </c>
      <c r="D11" s="171" t="s">
        <v>175</v>
      </c>
      <c r="E11" s="171" t="s">
        <v>176</v>
      </c>
      <c r="F11" s="178">
        <v>200</v>
      </c>
      <c r="G11" s="178">
        <v>200</v>
      </c>
      <c r="H11" s="178">
        <v>1452.4824467999999</v>
      </c>
      <c r="I11" s="171" t="s">
        <v>176</v>
      </c>
      <c r="J11" s="171" t="s">
        <v>176</v>
      </c>
      <c r="K11" s="172">
        <v>0.77831740000000005</v>
      </c>
      <c r="L11" s="172">
        <v>11.0547871</v>
      </c>
      <c r="M11" s="172">
        <v>11.0547871</v>
      </c>
      <c r="N11" s="173" t="s">
        <v>176</v>
      </c>
      <c r="O11" s="174" t="s">
        <v>176</v>
      </c>
      <c r="P11">
        <v>0</v>
      </c>
    </row>
    <row r="12" spans="1:16" x14ac:dyDescent="0.3">
      <c r="A12" s="180">
        <v>2</v>
      </c>
      <c r="B12" s="132">
        <v>101</v>
      </c>
      <c r="C12" s="132">
        <v>1</v>
      </c>
      <c r="D12" s="24" t="s">
        <v>177</v>
      </c>
      <c r="E12" s="56" t="s">
        <v>176</v>
      </c>
      <c r="F12" s="137">
        <v>1433.0000012999999</v>
      </c>
      <c r="G12" s="137">
        <v>60</v>
      </c>
      <c r="H12" s="137">
        <v>60</v>
      </c>
      <c r="I12" s="24" t="s">
        <v>79</v>
      </c>
      <c r="J12" s="27" t="s">
        <v>178</v>
      </c>
      <c r="K12" s="133">
        <v>0.54310700000000001</v>
      </c>
      <c r="L12" s="133">
        <v>3.7472949999999998</v>
      </c>
      <c r="M12" s="133">
        <v>3.7472949999999998</v>
      </c>
      <c r="N12" s="25" t="s">
        <v>176</v>
      </c>
      <c r="O12" s="25" t="s">
        <v>176</v>
      </c>
      <c r="P12" s="116">
        <v>0</v>
      </c>
    </row>
    <row r="13" spans="1:16" x14ac:dyDescent="0.3">
      <c r="A13" s="180">
        <v>2</v>
      </c>
      <c r="B13" s="132">
        <v>145</v>
      </c>
      <c r="C13" s="132">
        <v>3</v>
      </c>
      <c r="D13" s="24" t="s">
        <v>179</v>
      </c>
      <c r="E13" s="56" t="s">
        <v>176</v>
      </c>
      <c r="F13" s="137">
        <v>70</v>
      </c>
      <c r="G13" s="137">
        <v>60</v>
      </c>
      <c r="H13" s="137">
        <v>60</v>
      </c>
      <c r="I13" s="24" t="s">
        <v>79</v>
      </c>
      <c r="J13" s="27" t="s">
        <v>178</v>
      </c>
      <c r="K13" s="133">
        <v>5.04E-2</v>
      </c>
      <c r="L13" s="133">
        <v>0.1792</v>
      </c>
      <c r="M13" s="133">
        <v>0.53759999999999997</v>
      </c>
      <c r="N13" s="25" t="s">
        <v>176</v>
      </c>
      <c r="O13" s="25" t="s">
        <v>176</v>
      </c>
      <c r="P13" s="116">
        <v>1</v>
      </c>
    </row>
    <row r="14" spans="1:16" x14ac:dyDescent="0.3">
      <c r="A14" s="180">
        <v>2</v>
      </c>
      <c r="B14" s="132">
        <v>149</v>
      </c>
      <c r="C14" s="132">
        <v>1</v>
      </c>
      <c r="D14" s="24" t="s">
        <v>180</v>
      </c>
      <c r="E14" s="56" t="s">
        <v>181</v>
      </c>
      <c r="F14" s="137">
        <v>60</v>
      </c>
      <c r="G14" s="137">
        <v>60</v>
      </c>
      <c r="H14" s="137">
        <v>2</v>
      </c>
      <c r="I14" s="24" t="s">
        <v>79</v>
      </c>
      <c r="J14" s="27" t="s">
        <v>178</v>
      </c>
      <c r="K14" s="133">
        <v>7.6407999999999997E-3</v>
      </c>
      <c r="L14" s="133">
        <v>1.90098E-2</v>
      </c>
      <c r="M14" s="133">
        <v>1.90098E-2</v>
      </c>
      <c r="N14" s="25" t="s">
        <v>176</v>
      </c>
      <c r="O14" s="25" t="s">
        <v>176</v>
      </c>
      <c r="P14" s="116">
        <v>0</v>
      </c>
    </row>
    <row r="15" spans="1:16" x14ac:dyDescent="0.3">
      <c r="A15" s="180">
        <v>2</v>
      </c>
      <c r="B15" s="132">
        <v>152</v>
      </c>
      <c r="C15" s="132">
        <v>2</v>
      </c>
      <c r="D15" s="24" t="s">
        <v>182</v>
      </c>
      <c r="E15" s="56" t="s">
        <v>176</v>
      </c>
      <c r="F15" s="137">
        <v>160</v>
      </c>
      <c r="G15" s="137">
        <v>100</v>
      </c>
      <c r="H15" s="137">
        <v>12</v>
      </c>
      <c r="I15" s="24" t="s">
        <v>79</v>
      </c>
      <c r="J15" s="27" t="s">
        <v>178</v>
      </c>
      <c r="K15" s="133">
        <v>6.8489599999999998E-2</v>
      </c>
      <c r="L15" s="133">
        <v>0.42614170000000001</v>
      </c>
      <c r="M15" s="133">
        <v>0.85228340000000002</v>
      </c>
      <c r="N15" s="25" t="s">
        <v>176</v>
      </c>
      <c r="O15" s="25" t="s">
        <v>176</v>
      </c>
      <c r="P15" s="116">
        <v>1</v>
      </c>
    </row>
    <row r="16" spans="1:16" x14ac:dyDescent="0.3">
      <c r="A16" s="180">
        <v>2</v>
      </c>
      <c r="B16" s="132">
        <v>155</v>
      </c>
      <c r="C16" s="132">
        <v>1</v>
      </c>
      <c r="D16" s="24" t="s">
        <v>183</v>
      </c>
      <c r="E16" s="56" t="s">
        <v>176</v>
      </c>
      <c r="F16" s="137">
        <v>200</v>
      </c>
      <c r="G16" s="137">
        <v>200</v>
      </c>
      <c r="H16" s="137">
        <v>15</v>
      </c>
      <c r="I16" s="24" t="s">
        <v>79</v>
      </c>
      <c r="J16" s="27" t="s">
        <v>178</v>
      </c>
      <c r="K16" s="133">
        <v>8.5999999999999993E-2</v>
      </c>
      <c r="L16" s="133">
        <v>4.72</v>
      </c>
      <c r="M16" s="133">
        <v>4.72</v>
      </c>
      <c r="N16" s="25" t="s">
        <v>176</v>
      </c>
      <c r="O16" s="25" t="s">
        <v>176</v>
      </c>
      <c r="P16" s="116">
        <v>0</v>
      </c>
    </row>
    <row r="18" spans="1:16" x14ac:dyDescent="0.3">
      <c r="A18" s="170">
        <v>1</v>
      </c>
      <c r="B18" s="171">
        <v>2</v>
      </c>
      <c r="C18" s="171">
        <v>1</v>
      </c>
      <c r="D18" s="171" t="s">
        <v>184</v>
      </c>
      <c r="E18" s="171" t="s">
        <v>176</v>
      </c>
      <c r="F18" s="178">
        <v>200.00000009999999</v>
      </c>
      <c r="G18" s="178">
        <v>200</v>
      </c>
      <c r="H18" s="178">
        <v>3030</v>
      </c>
      <c r="I18" s="171" t="s">
        <v>176</v>
      </c>
      <c r="J18" s="171" t="s">
        <v>176</v>
      </c>
      <c r="K18" s="172">
        <v>1.5222993</v>
      </c>
      <c r="L18" s="172">
        <v>21.611189499999998</v>
      </c>
      <c r="M18" s="172">
        <v>21.611189499999998</v>
      </c>
      <c r="N18" s="173" t="s">
        <v>176</v>
      </c>
      <c r="O18" s="174" t="s">
        <v>176</v>
      </c>
      <c r="P18">
        <v>0</v>
      </c>
    </row>
    <row r="19" spans="1:16" x14ac:dyDescent="0.3">
      <c r="A19" s="180">
        <v>2</v>
      </c>
      <c r="B19" s="132">
        <v>100</v>
      </c>
      <c r="C19" s="132">
        <v>1</v>
      </c>
      <c r="D19" s="24" t="s">
        <v>177</v>
      </c>
      <c r="E19" s="56" t="s">
        <v>176</v>
      </c>
      <c r="F19" s="137">
        <v>3000</v>
      </c>
      <c r="G19" s="137">
        <v>60</v>
      </c>
      <c r="H19" s="137">
        <v>60</v>
      </c>
      <c r="I19" s="24" t="s">
        <v>79</v>
      </c>
      <c r="J19" s="27" t="s">
        <v>178</v>
      </c>
      <c r="K19" s="133">
        <v>1.137</v>
      </c>
      <c r="L19" s="133">
        <v>7.8449999999999998</v>
      </c>
      <c r="M19" s="133">
        <v>7.8449999999999998</v>
      </c>
      <c r="N19" s="25" t="s">
        <v>176</v>
      </c>
      <c r="O19" s="25" t="s">
        <v>176</v>
      </c>
      <c r="P19" s="116">
        <v>0</v>
      </c>
    </row>
    <row r="20" spans="1:16" x14ac:dyDescent="0.3">
      <c r="A20" s="180">
        <v>2</v>
      </c>
      <c r="B20" s="132">
        <v>145</v>
      </c>
      <c r="C20" s="132">
        <v>3</v>
      </c>
      <c r="D20" s="24" t="s">
        <v>179</v>
      </c>
      <c r="E20" s="56" t="s">
        <v>176</v>
      </c>
      <c r="F20" s="137">
        <v>70</v>
      </c>
      <c r="G20" s="137">
        <v>60</v>
      </c>
      <c r="H20" s="137">
        <v>60</v>
      </c>
      <c r="I20" s="24" t="s">
        <v>79</v>
      </c>
      <c r="J20" s="27" t="s">
        <v>178</v>
      </c>
      <c r="K20" s="133">
        <v>5.04E-2</v>
      </c>
      <c r="L20" s="133">
        <v>0.1792</v>
      </c>
      <c r="M20" s="133">
        <v>0.53759999999999997</v>
      </c>
      <c r="N20" s="25" t="s">
        <v>176</v>
      </c>
      <c r="O20" s="25" t="s">
        <v>176</v>
      </c>
      <c r="P20" s="116">
        <v>1</v>
      </c>
    </row>
    <row r="21" spans="1:16" x14ac:dyDescent="0.3">
      <c r="A21" s="180">
        <v>2</v>
      </c>
      <c r="B21" s="132">
        <v>152</v>
      </c>
      <c r="C21" s="132">
        <v>4</v>
      </c>
      <c r="D21" s="24" t="s">
        <v>182</v>
      </c>
      <c r="E21" s="56" t="s">
        <v>176</v>
      </c>
      <c r="F21" s="137">
        <v>160</v>
      </c>
      <c r="G21" s="137">
        <v>100</v>
      </c>
      <c r="H21" s="137">
        <v>12</v>
      </c>
      <c r="I21" s="24" t="s">
        <v>79</v>
      </c>
      <c r="J21" s="27" t="s">
        <v>178</v>
      </c>
      <c r="K21" s="133">
        <v>0.1369793</v>
      </c>
      <c r="L21" s="133">
        <v>0.42614170000000001</v>
      </c>
      <c r="M21" s="133">
        <v>1.7045668</v>
      </c>
      <c r="N21" s="25" t="s">
        <v>176</v>
      </c>
      <c r="O21" s="25" t="s">
        <v>176</v>
      </c>
      <c r="P21" s="116">
        <v>0</v>
      </c>
    </row>
    <row r="22" spans="1:16" x14ac:dyDescent="0.3">
      <c r="A22" s="180">
        <v>2</v>
      </c>
      <c r="B22" s="132">
        <v>156</v>
      </c>
      <c r="C22" s="132">
        <v>2</v>
      </c>
      <c r="D22" s="24" t="s">
        <v>183</v>
      </c>
      <c r="E22" s="56" t="s">
        <v>176</v>
      </c>
      <c r="F22" s="137">
        <v>200.00000009999999</v>
      </c>
      <c r="G22" s="137">
        <v>200</v>
      </c>
      <c r="H22" s="137">
        <v>15</v>
      </c>
      <c r="I22" s="24" t="s">
        <v>79</v>
      </c>
      <c r="J22" s="27" t="s">
        <v>178</v>
      </c>
      <c r="K22" s="133">
        <v>0.17199999999999999</v>
      </c>
      <c r="L22" s="133">
        <v>4.72</v>
      </c>
      <c r="M22" s="133">
        <v>9.44</v>
      </c>
      <c r="N22" s="25" t="s">
        <v>176</v>
      </c>
      <c r="O22" s="25" t="s">
        <v>176</v>
      </c>
      <c r="P22" s="116">
        <v>1</v>
      </c>
    </row>
    <row r="24" spans="1:16" x14ac:dyDescent="0.3">
      <c r="A24" s="170">
        <v>1</v>
      </c>
      <c r="B24" s="171">
        <v>3</v>
      </c>
      <c r="C24" s="171">
        <v>1</v>
      </c>
      <c r="D24" s="171" t="s">
        <v>184</v>
      </c>
      <c r="E24" s="171" t="s">
        <v>176</v>
      </c>
      <c r="F24" s="178">
        <v>200.00000009999999</v>
      </c>
      <c r="G24" s="178">
        <v>200</v>
      </c>
      <c r="H24" s="178">
        <v>3030</v>
      </c>
      <c r="I24" s="171" t="s">
        <v>176</v>
      </c>
      <c r="J24" s="171" t="s">
        <v>176</v>
      </c>
      <c r="K24" s="172">
        <v>1.4165945</v>
      </c>
      <c r="L24" s="172">
        <v>20.3234961</v>
      </c>
      <c r="M24" s="172">
        <v>20.3234961</v>
      </c>
      <c r="N24" s="173" t="s">
        <v>176</v>
      </c>
      <c r="O24" s="174" t="s">
        <v>176</v>
      </c>
      <c r="P24">
        <v>0</v>
      </c>
    </row>
    <row r="25" spans="1:16" x14ac:dyDescent="0.3">
      <c r="A25" s="180">
        <v>2</v>
      </c>
      <c r="B25" s="132">
        <v>100</v>
      </c>
      <c r="C25" s="132">
        <v>1</v>
      </c>
      <c r="D25" s="24" t="s">
        <v>177</v>
      </c>
      <c r="E25" s="56" t="s">
        <v>176</v>
      </c>
      <c r="F25" s="137">
        <v>3000</v>
      </c>
      <c r="G25" s="137">
        <v>60</v>
      </c>
      <c r="H25" s="137">
        <v>60</v>
      </c>
      <c r="I25" s="24" t="s">
        <v>79</v>
      </c>
      <c r="J25" s="27" t="s">
        <v>178</v>
      </c>
      <c r="K25" s="133">
        <v>1.137</v>
      </c>
      <c r="L25" s="133">
        <v>7.8449999999999998</v>
      </c>
      <c r="M25" s="133">
        <v>7.8449999999999998</v>
      </c>
      <c r="N25" s="25" t="s">
        <v>176</v>
      </c>
      <c r="O25" s="25" t="s">
        <v>176</v>
      </c>
      <c r="P25" s="116">
        <v>0</v>
      </c>
    </row>
    <row r="26" spans="1:16" x14ac:dyDescent="0.3">
      <c r="A26" s="180">
        <v>2</v>
      </c>
      <c r="B26" s="132">
        <v>152</v>
      </c>
      <c r="C26" s="132">
        <v>3</v>
      </c>
      <c r="D26" s="24" t="s">
        <v>182</v>
      </c>
      <c r="E26" s="56" t="s">
        <v>176</v>
      </c>
      <c r="F26" s="137">
        <v>160</v>
      </c>
      <c r="G26" s="137">
        <v>100</v>
      </c>
      <c r="H26" s="137">
        <v>12</v>
      </c>
      <c r="I26" s="24" t="s">
        <v>79</v>
      </c>
      <c r="J26" s="27" t="s">
        <v>178</v>
      </c>
      <c r="K26" s="133">
        <v>0.10273450000000001</v>
      </c>
      <c r="L26" s="133">
        <v>0.42614170000000001</v>
      </c>
      <c r="M26" s="133">
        <v>1.2784251</v>
      </c>
      <c r="N26" s="25" t="s">
        <v>176</v>
      </c>
      <c r="O26" s="25" t="s">
        <v>176</v>
      </c>
      <c r="P26" s="116">
        <v>1</v>
      </c>
    </row>
    <row r="27" spans="1:16" x14ac:dyDescent="0.3">
      <c r="A27" s="180">
        <v>2</v>
      </c>
      <c r="B27" s="132">
        <v>156</v>
      </c>
      <c r="C27" s="132">
        <v>1</v>
      </c>
      <c r="D27" s="24" t="s">
        <v>183</v>
      </c>
      <c r="E27" s="56" t="s">
        <v>176</v>
      </c>
      <c r="F27" s="137">
        <v>200.00000009999999</v>
      </c>
      <c r="G27" s="137">
        <v>200</v>
      </c>
      <c r="H27" s="137">
        <v>15</v>
      </c>
      <c r="I27" s="24" t="s">
        <v>79</v>
      </c>
      <c r="J27" s="27" t="s">
        <v>178</v>
      </c>
      <c r="K27" s="133">
        <v>8.5999999999999993E-2</v>
      </c>
      <c r="L27" s="133">
        <v>4.72</v>
      </c>
      <c r="M27" s="133">
        <v>4.72</v>
      </c>
      <c r="N27" s="25" t="s">
        <v>176</v>
      </c>
      <c r="O27" s="25" t="s">
        <v>176</v>
      </c>
      <c r="P27" s="116">
        <v>0</v>
      </c>
    </row>
    <row r="28" spans="1:16" x14ac:dyDescent="0.3">
      <c r="A28" s="180">
        <v>2</v>
      </c>
      <c r="B28" s="132">
        <v>157</v>
      </c>
      <c r="C28" s="132">
        <v>1</v>
      </c>
      <c r="D28" s="24" t="s">
        <v>183</v>
      </c>
      <c r="E28" s="56" t="s">
        <v>176</v>
      </c>
      <c r="F28" s="137">
        <v>200.00000009999999</v>
      </c>
      <c r="G28" s="137">
        <v>200</v>
      </c>
      <c r="H28" s="137">
        <v>15</v>
      </c>
      <c r="I28" s="24" t="s">
        <v>79</v>
      </c>
      <c r="J28" s="27" t="s">
        <v>178</v>
      </c>
      <c r="K28" s="133">
        <v>8.5999999999999993E-2</v>
      </c>
      <c r="L28" s="133">
        <v>4.72</v>
      </c>
      <c r="M28" s="133">
        <v>4.72</v>
      </c>
      <c r="N28" s="25" t="s">
        <v>176</v>
      </c>
      <c r="O28" s="25" t="s">
        <v>176</v>
      </c>
      <c r="P28" s="116">
        <v>1</v>
      </c>
    </row>
    <row r="30" spans="1:16" x14ac:dyDescent="0.3">
      <c r="A30" s="170">
        <v>1</v>
      </c>
      <c r="B30" s="171">
        <v>4</v>
      </c>
      <c r="C30" s="171">
        <v>6</v>
      </c>
      <c r="D30" s="171" t="s">
        <v>185</v>
      </c>
      <c r="E30" s="171" t="s">
        <v>186</v>
      </c>
      <c r="F30" s="178">
        <v>80</v>
      </c>
      <c r="G30" s="178">
        <v>80</v>
      </c>
      <c r="H30" s="178">
        <v>22</v>
      </c>
      <c r="I30" s="171" t="s">
        <v>176</v>
      </c>
      <c r="J30" s="171" t="s">
        <v>178</v>
      </c>
      <c r="K30" s="172">
        <v>6.6336000000000006E-2</v>
      </c>
      <c r="L30" s="172">
        <v>0</v>
      </c>
      <c r="M30" s="172">
        <v>0</v>
      </c>
      <c r="N30" s="173" t="s">
        <v>176</v>
      </c>
      <c r="O30" s="174" t="s">
        <v>176</v>
      </c>
      <c r="P30">
        <v>0</v>
      </c>
    </row>
    <row r="31" spans="1:16" x14ac:dyDescent="0.3">
      <c r="A31" s="180">
        <v>2</v>
      </c>
      <c r="B31" s="132">
        <v>104</v>
      </c>
      <c r="C31" s="132">
        <v>12</v>
      </c>
      <c r="D31" s="24" t="s">
        <v>187</v>
      </c>
      <c r="E31" s="56" t="s">
        <v>176</v>
      </c>
      <c r="F31" s="137">
        <v>80</v>
      </c>
      <c r="G31" s="137">
        <v>22</v>
      </c>
      <c r="H31" s="137">
        <v>22</v>
      </c>
      <c r="I31" s="24" t="s">
        <v>79</v>
      </c>
      <c r="J31" s="27" t="s">
        <v>176</v>
      </c>
      <c r="K31" s="133">
        <v>6.6336000000000006E-2</v>
      </c>
      <c r="L31" s="133">
        <v>0</v>
      </c>
      <c r="M31" s="133">
        <v>0</v>
      </c>
      <c r="N31" s="25" t="s">
        <v>176</v>
      </c>
      <c r="O31" s="25" t="s">
        <v>176</v>
      </c>
      <c r="P31" s="116">
        <v>0</v>
      </c>
    </row>
    <row r="32" spans="1:16" ht="14.25" customHeight="1" x14ac:dyDescent="0.3"/>
    <row r="33" spans="1:16" x14ac:dyDescent="0.3">
      <c r="A33" s="170">
        <v>1</v>
      </c>
      <c r="B33" s="171">
        <v>5</v>
      </c>
      <c r="C33" s="171">
        <v>2</v>
      </c>
      <c r="D33" s="171" t="s">
        <v>188</v>
      </c>
      <c r="E33" s="171" t="s">
        <v>176</v>
      </c>
      <c r="F33" s="178">
        <v>1330</v>
      </c>
      <c r="G33" s="178">
        <v>60</v>
      </c>
      <c r="H33" s="178">
        <v>1400</v>
      </c>
      <c r="I33" s="171" t="s">
        <v>176</v>
      </c>
      <c r="J33" s="171" t="s">
        <v>176</v>
      </c>
      <c r="K33" s="172">
        <v>10.5573467</v>
      </c>
      <c r="L33" s="172">
        <v>43.820225899999997</v>
      </c>
      <c r="M33" s="172">
        <v>87.640451799999994</v>
      </c>
      <c r="N33" s="173" t="s">
        <v>176</v>
      </c>
      <c r="O33" s="174" t="s">
        <v>176</v>
      </c>
      <c r="P33">
        <v>0</v>
      </c>
    </row>
    <row r="34" spans="1:16" x14ac:dyDescent="0.3">
      <c r="A34" s="180">
        <v>2</v>
      </c>
      <c r="B34" s="132">
        <v>120</v>
      </c>
      <c r="C34" s="132">
        <v>4</v>
      </c>
      <c r="D34" s="24" t="s">
        <v>189</v>
      </c>
      <c r="E34" s="56" t="s">
        <v>190</v>
      </c>
      <c r="F34" s="137">
        <v>1359</v>
      </c>
      <c r="G34" s="137">
        <v>12.5</v>
      </c>
      <c r="H34" s="137">
        <v>17</v>
      </c>
      <c r="I34" s="24" t="s">
        <v>79</v>
      </c>
      <c r="J34" s="27" t="s">
        <v>178</v>
      </c>
      <c r="K34" s="133">
        <v>0.47746949999999999</v>
      </c>
      <c r="L34" s="133">
        <v>0.21743999999999999</v>
      </c>
      <c r="M34" s="133">
        <v>0.86975999999999998</v>
      </c>
      <c r="N34" s="25" t="s">
        <v>176</v>
      </c>
      <c r="O34" s="25" t="s">
        <v>176</v>
      </c>
      <c r="P34" s="116">
        <v>0</v>
      </c>
    </row>
    <row r="35" spans="1:16" x14ac:dyDescent="0.3">
      <c r="A35" s="180">
        <v>2</v>
      </c>
      <c r="B35" s="132">
        <v>122</v>
      </c>
      <c r="C35" s="132">
        <v>4</v>
      </c>
      <c r="D35" s="24" t="s">
        <v>189</v>
      </c>
      <c r="E35" s="56" t="s">
        <v>190</v>
      </c>
      <c r="F35" s="137">
        <v>1255</v>
      </c>
      <c r="G35" s="137">
        <v>12.5</v>
      </c>
      <c r="H35" s="137">
        <v>17</v>
      </c>
      <c r="I35" s="24" t="s">
        <v>79</v>
      </c>
      <c r="J35" s="27" t="s">
        <v>178</v>
      </c>
      <c r="K35" s="133">
        <v>0.4409303</v>
      </c>
      <c r="L35" s="133">
        <v>0.20080000000000001</v>
      </c>
      <c r="M35" s="133">
        <v>0.80320000000000003</v>
      </c>
      <c r="N35" s="25" t="s">
        <v>176</v>
      </c>
      <c r="O35" s="25" t="s">
        <v>176</v>
      </c>
      <c r="P35" s="116">
        <v>1</v>
      </c>
    </row>
    <row r="36" spans="1:16" x14ac:dyDescent="0.3">
      <c r="A36" s="180">
        <v>2</v>
      </c>
      <c r="B36" s="132">
        <v>137</v>
      </c>
      <c r="C36" s="132">
        <v>4</v>
      </c>
      <c r="D36" s="24" t="s">
        <v>191</v>
      </c>
      <c r="E36" s="56" t="s">
        <v>192</v>
      </c>
      <c r="F36" s="137">
        <v>1400</v>
      </c>
      <c r="G36" s="137">
        <v>60</v>
      </c>
      <c r="H36" s="137">
        <v>37</v>
      </c>
      <c r="I36" s="24" t="s">
        <v>79</v>
      </c>
      <c r="J36" s="27" t="s">
        <v>178</v>
      </c>
      <c r="K36" s="133">
        <v>1.3247393999999999</v>
      </c>
      <c r="L36" s="133">
        <v>1.694</v>
      </c>
      <c r="M36" s="133">
        <v>6.7759999999999998</v>
      </c>
      <c r="N36" s="25" t="s">
        <v>176</v>
      </c>
      <c r="O36" s="25" t="s">
        <v>176</v>
      </c>
      <c r="P36" s="116">
        <v>0</v>
      </c>
    </row>
    <row r="37" spans="1:16" x14ac:dyDescent="0.3">
      <c r="A37" s="180">
        <v>2</v>
      </c>
      <c r="B37" s="132">
        <v>139</v>
      </c>
      <c r="C37" s="132">
        <v>2</v>
      </c>
      <c r="D37" s="24" t="s">
        <v>191</v>
      </c>
      <c r="E37" s="56" t="s">
        <v>192</v>
      </c>
      <c r="F37" s="137">
        <v>1330</v>
      </c>
      <c r="G37" s="137">
        <v>60</v>
      </c>
      <c r="H37" s="137">
        <v>37</v>
      </c>
      <c r="I37" s="24" t="s">
        <v>79</v>
      </c>
      <c r="J37" s="27" t="s">
        <v>178</v>
      </c>
      <c r="K37" s="133">
        <v>0.62925120000000001</v>
      </c>
      <c r="L37" s="133">
        <v>1.6093</v>
      </c>
      <c r="M37" s="133">
        <v>3.2185999999999999</v>
      </c>
      <c r="N37" s="25" t="s">
        <v>176</v>
      </c>
      <c r="O37" s="25" t="s">
        <v>176</v>
      </c>
      <c r="P37" s="116">
        <v>1</v>
      </c>
    </row>
    <row r="38" spans="1:16" x14ac:dyDescent="0.3">
      <c r="A38" s="180">
        <v>2</v>
      </c>
      <c r="B38" s="132">
        <v>140</v>
      </c>
      <c r="C38" s="132">
        <v>2</v>
      </c>
      <c r="D38" s="24" t="s">
        <v>191</v>
      </c>
      <c r="E38" s="56" t="s">
        <v>192</v>
      </c>
      <c r="F38" s="137">
        <v>1330</v>
      </c>
      <c r="G38" s="137">
        <v>60</v>
      </c>
      <c r="H38" s="137">
        <v>37</v>
      </c>
      <c r="I38" s="24" t="s">
        <v>79</v>
      </c>
      <c r="J38" s="27" t="s">
        <v>178</v>
      </c>
      <c r="K38" s="133">
        <v>0.62925120000000001</v>
      </c>
      <c r="L38" s="133">
        <v>1.6093</v>
      </c>
      <c r="M38" s="133">
        <v>3.2185999999999999</v>
      </c>
      <c r="N38" s="25" t="s">
        <v>176</v>
      </c>
      <c r="O38" s="25" t="s">
        <v>176</v>
      </c>
      <c r="P38" s="116">
        <v>0</v>
      </c>
    </row>
    <row r="39" spans="1:16" x14ac:dyDescent="0.3">
      <c r="A39" s="180">
        <v>2</v>
      </c>
      <c r="B39" s="132">
        <v>159</v>
      </c>
      <c r="C39" s="132">
        <v>8</v>
      </c>
      <c r="D39" s="24" t="s">
        <v>193</v>
      </c>
      <c r="E39" s="56" t="s">
        <v>194</v>
      </c>
      <c r="F39" s="137">
        <v>60</v>
      </c>
      <c r="G39" s="137">
        <v>60</v>
      </c>
      <c r="H39" s="137">
        <v>15</v>
      </c>
      <c r="I39" s="24" t="s">
        <v>195</v>
      </c>
      <c r="J39" s="27" t="s">
        <v>176</v>
      </c>
      <c r="K39" s="133">
        <v>5.55475E-2</v>
      </c>
      <c r="L39" s="133">
        <v>3.31585E-2</v>
      </c>
      <c r="M39" s="133">
        <v>0.2652678</v>
      </c>
      <c r="N39" s="25" t="s">
        <v>176</v>
      </c>
      <c r="O39" s="25" t="s">
        <v>176</v>
      </c>
      <c r="P39" s="116">
        <v>1</v>
      </c>
    </row>
    <row r="40" spans="1:16" x14ac:dyDescent="0.3">
      <c r="A40" s="180">
        <v>2</v>
      </c>
      <c r="B40" s="132">
        <v>163</v>
      </c>
      <c r="C40" s="132">
        <v>2</v>
      </c>
      <c r="D40" s="24" t="s">
        <v>196</v>
      </c>
      <c r="E40" s="56" t="s">
        <v>176</v>
      </c>
      <c r="F40" s="137">
        <v>1280</v>
      </c>
      <c r="G40" s="137">
        <v>1350</v>
      </c>
      <c r="H40" s="137">
        <v>8.3800000000000008</v>
      </c>
      <c r="I40" s="24" t="s">
        <v>38</v>
      </c>
      <c r="J40" s="27" t="s">
        <v>176</v>
      </c>
      <c r="K40" s="133">
        <v>7.0001575999999996</v>
      </c>
      <c r="L40" s="133">
        <v>36.201599999999999</v>
      </c>
      <c r="M40" s="133">
        <v>72.403199999999998</v>
      </c>
      <c r="N40" s="25" t="s">
        <v>176</v>
      </c>
      <c r="O40" s="25" t="s">
        <v>176</v>
      </c>
      <c r="P40" s="116">
        <v>0</v>
      </c>
    </row>
    <row r="42" spans="1:16" x14ac:dyDescent="0.3">
      <c r="A42" s="170">
        <v>1</v>
      </c>
      <c r="B42" s="171">
        <v>6</v>
      </c>
      <c r="C42" s="171">
        <v>1</v>
      </c>
      <c r="D42" s="171" t="s">
        <v>188</v>
      </c>
      <c r="E42" s="171" t="s">
        <v>176</v>
      </c>
      <c r="F42" s="178">
        <v>817.00014910000004</v>
      </c>
      <c r="G42" s="178">
        <v>69.330126699999994</v>
      </c>
      <c r="H42" s="178">
        <v>1422.0000004000001</v>
      </c>
      <c r="I42" s="171" t="s">
        <v>176</v>
      </c>
      <c r="J42" s="171" t="s">
        <v>176</v>
      </c>
      <c r="K42" s="172">
        <v>3.5645123000000001</v>
      </c>
      <c r="L42" s="172">
        <v>28.8751356</v>
      </c>
      <c r="M42" s="172">
        <v>28.8751356</v>
      </c>
      <c r="N42" s="173" t="s">
        <v>176</v>
      </c>
      <c r="O42" s="174" t="s">
        <v>176</v>
      </c>
      <c r="P42">
        <v>0</v>
      </c>
    </row>
    <row r="43" spans="1:16" x14ac:dyDescent="0.3">
      <c r="A43" s="180">
        <v>2</v>
      </c>
      <c r="B43" s="132">
        <v>121</v>
      </c>
      <c r="C43" s="132">
        <v>2</v>
      </c>
      <c r="D43" s="24" t="s">
        <v>189</v>
      </c>
      <c r="E43" s="56" t="s">
        <v>190</v>
      </c>
      <c r="F43" s="137">
        <v>1335</v>
      </c>
      <c r="G43" s="137">
        <v>12.5</v>
      </c>
      <c r="H43" s="137">
        <v>17</v>
      </c>
      <c r="I43" s="24" t="s">
        <v>79</v>
      </c>
      <c r="J43" s="27" t="s">
        <v>178</v>
      </c>
      <c r="K43" s="133">
        <v>0.2345187</v>
      </c>
      <c r="L43" s="133">
        <v>0.21360000000000001</v>
      </c>
      <c r="M43" s="133">
        <v>0.42720000000000002</v>
      </c>
      <c r="N43" s="25" t="s">
        <v>176</v>
      </c>
      <c r="O43" s="25" t="s">
        <v>176</v>
      </c>
      <c r="P43" s="116">
        <v>0</v>
      </c>
    </row>
    <row r="44" spans="1:16" x14ac:dyDescent="0.3">
      <c r="A44" s="180">
        <v>2</v>
      </c>
      <c r="B44" s="132">
        <v>123</v>
      </c>
      <c r="C44" s="132">
        <v>2</v>
      </c>
      <c r="D44" s="24" t="s">
        <v>189</v>
      </c>
      <c r="E44" s="56" t="s">
        <v>190</v>
      </c>
      <c r="F44" s="137">
        <v>654</v>
      </c>
      <c r="G44" s="137">
        <v>12.5</v>
      </c>
      <c r="H44" s="137">
        <v>17</v>
      </c>
      <c r="I44" s="24" t="s">
        <v>79</v>
      </c>
      <c r="J44" s="27" t="s">
        <v>178</v>
      </c>
      <c r="K44" s="133">
        <v>0.1148878</v>
      </c>
      <c r="L44" s="133">
        <v>0.10464</v>
      </c>
      <c r="M44" s="133">
        <v>0.20927999999999999</v>
      </c>
      <c r="N44" s="25" t="s">
        <v>176</v>
      </c>
      <c r="O44" s="25" t="s">
        <v>176</v>
      </c>
      <c r="P44" s="116">
        <v>1</v>
      </c>
    </row>
    <row r="45" spans="1:16" x14ac:dyDescent="0.3">
      <c r="A45" s="180">
        <v>2</v>
      </c>
      <c r="B45" s="132">
        <v>138</v>
      </c>
      <c r="C45" s="132">
        <v>2</v>
      </c>
      <c r="D45" s="24" t="s">
        <v>191</v>
      </c>
      <c r="E45" s="56" t="s">
        <v>192</v>
      </c>
      <c r="F45" s="137">
        <v>1376</v>
      </c>
      <c r="G45" s="137">
        <v>60</v>
      </c>
      <c r="H45" s="137">
        <v>37</v>
      </c>
      <c r="I45" s="24" t="s">
        <v>79</v>
      </c>
      <c r="J45" s="27" t="s">
        <v>178</v>
      </c>
      <c r="K45" s="133">
        <v>0.6510148</v>
      </c>
      <c r="L45" s="133">
        <v>1.66496</v>
      </c>
      <c r="M45" s="133">
        <v>3.32992</v>
      </c>
      <c r="N45" s="25" t="s">
        <v>176</v>
      </c>
      <c r="O45" s="25" t="s">
        <v>176</v>
      </c>
      <c r="P45" s="116">
        <v>0</v>
      </c>
    </row>
    <row r="46" spans="1:16" x14ac:dyDescent="0.3">
      <c r="A46" s="180">
        <v>2</v>
      </c>
      <c r="B46" s="132">
        <v>141</v>
      </c>
      <c r="C46" s="132">
        <v>1</v>
      </c>
      <c r="D46" s="24" t="s">
        <v>191</v>
      </c>
      <c r="E46" s="56" t="s">
        <v>192</v>
      </c>
      <c r="F46" s="137">
        <v>728.99999839999998</v>
      </c>
      <c r="G46" s="137">
        <v>60</v>
      </c>
      <c r="H46" s="137">
        <v>37</v>
      </c>
      <c r="I46" s="24" t="s">
        <v>79</v>
      </c>
      <c r="J46" s="27" t="s">
        <v>178</v>
      </c>
      <c r="K46" s="133">
        <v>0.17245269999999999</v>
      </c>
      <c r="L46" s="133">
        <v>0.88209000000000004</v>
      </c>
      <c r="M46" s="133">
        <v>0.88209000000000004</v>
      </c>
      <c r="N46" s="25" t="s">
        <v>176</v>
      </c>
      <c r="O46" s="25" t="s">
        <v>176</v>
      </c>
      <c r="P46" s="116">
        <v>1</v>
      </c>
    </row>
    <row r="47" spans="1:16" x14ac:dyDescent="0.3">
      <c r="A47" s="180">
        <v>2</v>
      </c>
      <c r="B47" s="132">
        <v>142</v>
      </c>
      <c r="C47" s="132">
        <v>1</v>
      </c>
      <c r="D47" s="24" t="s">
        <v>191</v>
      </c>
      <c r="E47" s="56" t="s">
        <v>192</v>
      </c>
      <c r="F47" s="137">
        <v>729</v>
      </c>
      <c r="G47" s="137">
        <v>60</v>
      </c>
      <c r="H47" s="137">
        <v>37</v>
      </c>
      <c r="I47" s="24" t="s">
        <v>79</v>
      </c>
      <c r="J47" s="27" t="s">
        <v>178</v>
      </c>
      <c r="K47" s="133">
        <v>0.17245269999999999</v>
      </c>
      <c r="L47" s="133">
        <v>0.88209000000000004</v>
      </c>
      <c r="M47" s="133">
        <v>0.88209000000000004</v>
      </c>
      <c r="N47" s="25" t="s">
        <v>176</v>
      </c>
      <c r="O47" s="25" t="s">
        <v>176</v>
      </c>
      <c r="P47" s="116">
        <v>0</v>
      </c>
    </row>
    <row r="48" spans="1:16" x14ac:dyDescent="0.3">
      <c r="A48" s="180">
        <v>2</v>
      </c>
      <c r="B48" s="132">
        <v>143</v>
      </c>
      <c r="C48" s="132">
        <v>1</v>
      </c>
      <c r="D48" s="24" t="s">
        <v>197</v>
      </c>
      <c r="E48" s="56" t="s">
        <v>176</v>
      </c>
      <c r="F48" s="137">
        <v>50</v>
      </c>
      <c r="G48" s="137">
        <v>50</v>
      </c>
      <c r="H48" s="137">
        <v>150</v>
      </c>
      <c r="I48" s="24" t="s">
        <v>79</v>
      </c>
      <c r="J48" s="27" t="s">
        <v>178</v>
      </c>
      <c r="K48" s="133">
        <v>2.205E-2</v>
      </c>
      <c r="L48" s="133">
        <v>0.13150000000000001</v>
      </c>
      <c r="M48" s="133">
        <v>0.13150000000000001</v>
      </c>
      <c r="N48" s="25" t="s">
        <v>176</v>
      </c>
      <c r="O48" s="25" t="s">
        <v>176</v>
      </c>
      <c r="P48" s="116">
        <v>1</v>
      </c>
    </row>
    <row r="49" spans="1:16" x14ac:dyDescent="0.3">
      <c r="A49" s="180">
        <v>2</v>
      </c>
      <c r="B49" s="132">
        <v>146</v>
      </c>
      <c r="C49" s="132">
        <v>1</v>
      </c>
      <c r="D49" s="24" t="s">
        <v>198</v>
      </c>
      <c r="E49" s="56" t="s">
        <v>176</v>
      </c>
      <c r="F49" s="137">
        <v>50</v>
      </c>
      <c r="G49" s="137">
        <v>50</v>
      </c>
      <c r="H49" s="137">
        <v>75</v>
      </c>
      <c r="I49" s="24" t="s">
        <v>79</v>
      </c>
      <c r="J49" s="27" t="s">
        <v>178</v>
      </c>
      <c r="K49" s="133">
        <v>1.2200000000000001E-2</v>
      </c>
      <c r="L49" s="133">
        <v>8.2500000000000004E-2</v>
      </c>
      <c r="M49" s="133">
        <v>8.2500000000000004E-2</v>
      </c>
      <c r="N49" s="25" t="s">
        <v>176</v>
      </c>
      <c r="O49" s="25" t="s">
        <v>176</v>
      </c>
      <c r="P49" s="116">
        <v>0</v>
      </c>
    </row>
    <row r="50" spans="1:16" x14ac:dyDescent="0.3">
      <c r="A50" s="180">
        <v>2</v>
      </c>
      <c r="B50" s="132">
        <v>148</v>
      </c>
      <c r="C50" s="132">
        <v>2</v>
      </c>
      <c r="D50" s="24" t="s">
        <v>199</v>
      </c>
      <c r="E50" s="56" t="s">
        <v>176</v>
      </c>
      <c r="F50" s="137">
        <v>50</v>
      </c>
      <c r="G50" s="137">
        <v>80</v>
      </c>
      <c r="H50" s="137">
        <v>80</v>
      </c>
      <c r="I50" s="24" t="s">
        <v>79</v>
      </c>
      <c r="J50" s="27" t="s">
        <v>178</v>
      </c>
      <c r="K50" s="133">
        <v>3.1199999999999999E-2</v>
      </c>
      <c r="L50" s="133">
        <v>0.16750000000000001</v>
      </c>
      <c r="M50" s="133">
        <v>0.33500000000000002</v>
      </c>
      <c r="N50" s="25" t="s">
        <v>176</v>
      </c>
      <c r="O50" s="25" t="s">
        <v>176</v>
      </c>
      <c r="P50" s="116">
        <v>1</v>
      </c>
    </row>
    <row r="51" spans="1:16" x14ac:dyDescent="0.3">
      <c r="A51" s="180">
        <v>2</v>
      </c>
      <c r="B51" s="132">
        <v>154</v>
      </c>
      <c r="C51" s="132">
        <v>1</v>
      </c>
      <c r="D51" s="24" t="s">
        <v>200</v>
      </c>
      <c r="E51" s="56" t="s">
        <v>176</v>
      </c>
      <c r="F51" s="137">
        <v>1179.1217783</v>
      </c>
      <c r="G51" s="137">
        <v>44.330126499999999</v>
      </c>
      <c r="H51" s="137">
        <v>10.0063365</v>
      </c>
      <c r="I51" s="24" t="s">
        <v>79</v>
      </c>
      <c r="J51" s="27" t="s">
        <v>178</v>
      </c>
      <c r="K51" s="133">
        <v>4.7440000000000003E-2</v>
      </c>
      <c r="L51" s="133">
        <v>0.26091999999999999</v>
      </c>
      <c r="M51" s="133">
        <v>0.26091999999999999</v>
      </c>
      <c r="N51" s="25" t="s">
        <v>176</v>
      </c>
      <c r="O51" s="25" t="s">
        <v>176</v>
      </c>
      <c r="P51" s="116">
        <v>0</v>
      </c>
    </row>
    <row r="52" spans="1:16" x14ac:dyDescent="0.3">
      <c r="A52" s="180">
        <v>2</v>
      </c>
      <c r="B52" s="132">
        <v>158</v>
      </c>
      <c r="C52" s="132">
        <v>2</v>
      </c>
      <c r="D52" s="24" t="s">
        <v>201</v>
      </c>
      <c r="E52" s="56" t="s">
        <v>176</v>
      </c>
      <c r="F52" s="137">
        <v>729.00014499999997</v>
      </c>
      <c r="G52" s="137">
        <v>60</v>
      </c>
      <c r="H52" s="137">
        <v>12</v>
      </c>
      <c r="I52" s="24" t="s">
        <v>79</v>
      </c>
      <c r="J52" s="27" t="s">
        <v>178</v>
      </c>
      <c r="K52" s="133">
        <v>0.209952</v>
      </c>
      <c r="L52" s="133">
        <v>1.4434203000000001</v>
      </c>
      <c r="M52" s="133">
        <v>2.8868406000000002</v>
      </c>
      <c r="N52" s="25" t="s">
        <v>176</v>
      </c>
      <c r="O52" s="25" t="s">
        <v>176</v>
      </c>
      <c r="P52" s="116">
        <v>1</v>
      </c>
    </row>
    <row r="53" spans="1:16" x14ac:dyDescent="0.3">
      <c r="A53" s="180">
        <v>2</v>
      </c>
      <c r="B53" s="132">
        <v>159</v>
      </c>
      <c r="C53" s="132">
        <v>4</v>
      </c>
      <c r="D53" s="24" t="s">
        <v>193</v>
      </c>
      <c r="E53" s="56" t="s">
        <v>194</v>
      </c>
      <c r="F53" s="137">
        <v>60</v>
      </c>
      <c r="G53" s="137">
        <v>60</v>
      </c>
      <c r="H53" s="137">
        <v>15</v>
      </c>
      <c r="I53" s="24" t="s">
        <v>195</v>
      </c>
      <c r="J53" s="27" t="s">
        <v>176</v>
      </c>
      <c r="K53" s="133">
        <v>2.7773800000000001E-2</v>
      </c>
      <c r="L53" s="133">
        <v>3.31585E-2</v>
      </c>
      <c r="M53" s="133">
        <v>0.1326339</v>
      </c>
      <c r="N53" s="25" t="s">
        <v>176</v>
      </c>
      <c r="O53" s="25" t="s">
        <v>176</v>
      </c>
      <c r="P53" s="116">
        <v>0</v>
      </c>
    </row>
    <row r="54" spans="1:16" x14ac:dyDescent="0.3">
      <c r="A54" s="180">
        <v>2</v>
      </c>
      <c r="B54" s="132">
        <v>162</v>
      </c>
      <c r="C54" s="132">
        <v>4</v>
      </c>
      <c r="D54" s="24" t="s">
        <v>202</v>
      </c>
      <c r="E54" s="56" t="s">
        <v>203</v>
      </c>
      <c r="F54" s="137">
        <v>23</v>
      </c>
      <c r="G54" s="137">
        <v>13</v>
      </c>
      <c r="H54" s="137">
        <v>23</v>
      </c>
      <c r="I54" s="24" t="s">
        <v>204</v>
      </c>
      <c r="J54" s="27" t="s">
        <v>176</v>
      </c>
      <c r="K54" s="133">
        <v>8.2121E-3</v>
      </c>
      <c r="L54" s="133">
        <v>3.1702000000000002E-3</v>
      </c>
      <c r="M54" s="133">
        <v>1.2680800000000001E-2</v>
      </c>
      <c r="N54" s="25" t="s">
        <v>176</v>
      </c>
      <c r="O54" s="25" t="s">
        <v>176</v>
      </c>
      <c r="P54" s="116">
        <v>1</v>
      </c>
    </row>
    <row r="55" spans="1:16" x14ac:dyDescent="0.3">
      <c r="A55" s="180">
        <v>2</v>
      </c>
      <c r="B55" s="132">
        <v>164</v>
      </c>
      <c r="C55" s="132">
        <v>1</v>
      </c>
      <c r="D55" s="24" t="s">
        <v>196</v>
      </c>
      <c r="E55" s="56" t="s">
        <v>176</v>
      </c>
      <c r="F55" s="137">
        <v>679</v>
      </c>
      <c r="G55" s="137">
        <v>1326</v>
      </c>
      <c r="H55" s="137">
        <v>8.3800000000000008</v>
      </c>
      <c r="I55" s="24" t="s">
        <v>38</v>
      </c>
      <c r="J55" s="27" t="s">
        <v>176</v>
      </c>
      <c r="K55" s="133">
        <v>1.8343118</v>
      </c>
      <c r="L55" s="133">
        <v>18.8624163</v>
      </c>
      <c r="M55" s="133">
        <v>18.8624163</v>
      </c>
      <c r="N55" s="25" t="s">
        <v>176</v>
      </c>
      <c r="O55" s="25" t="s">
        <v>176</v>
      </c>
      <c r="P55" s="116">
        <v>0</v>
      </c>
    </row>
    <row r="56" spans="1:16" x14ac:dyDescent="0.3">
      <c r="A56" s="180">
        <v>2</v>
      </c>
      <c r="B56" s="132">
        <v>165</v>
      </c>
      <c r="C56" s="132">
        <v>2</v>
      </c>
      <c r="D56" s="24" t="s">
        <v>205</v>
      </c>
      <c r="E56" s="56" t="s">
        <v>206</v>
      </c>
      <c r="F56" s="137">
        <v>21</v>
      </c>
      <c r="G56" s="137">
        <v>15</v>
      </c>
      <c r="H56" s="137">
        <v>21</v>
      </c>
      <c r="I56" s="24" t="s">
        <v>207</v>
      </c>
      <c r="J56" s="27" t="s">
        <v>176</v>
      </c>
      <c r="K56" s="133">
        <v>3.3660000000000001E-3</v>
      </c>
      <c r="L56" s="133">
        <v>1.5242999999999999E-3</v>
      </c>
      <c r="M56" s="133">
        <v>3.0485999999999998E-3</v>
      </c>
      <c r="N56" s="25" t="s">
        <v>176</v>
      </c>
      <c r="O56" s="25" t="s">
        <v>176</v>
      </c>
      <c r="P56" s="116">
        <v>1</v>
      </c>
    </row>
    <row r="58" spans="1:16" x14ac:dyDescent="0.3">
      <c r="A58" s="170">
        <v>1</v>
      </c>
      <c r="B58" s="171">
        <v>7</v>
      </c>
      <c r="C58" s="171">
        <v>10</v>
      </c>
      <c r="D58" s="171" t="s">
        <v>208</v>
      </c>
      <c r="E58" s="171" t="s">
        <v>176</v>
      </c>
      <c r="F58" s="178">
        <v>214.9999895</v>
      </c>
      <c r="G58" s="178">
        <v>204.99999879999999</v>
      </c>
      <c r="H58" s="178">
        <v>602.4</v>
      </c>
      <c r="I58" s="171" t="s">
        <v>176</v>
      </c>
      <c r="J58" s="171" t="s">
        <v>176</v>
      </c>
      <c r="K58" s="172">
        <v>2.4141870999999999</v>
      </c>
      <c r="L58" s="172">
        <v>4.0516044000000004</v>
      </c>
      <c r="M58" s="172">
        <v>40.516044200000003</v>
      </c>
      <c r="N58" s="173" t="s">
        <v>176</v>
      </c>
      <c r="O58" s="174" t="s">
        <v>176</v>
      </c>
      <c r="P58">
        <v>0</v>
      </c>
    </row>
    <row r="59" spans="1:16" x14ac:dyDescent="0.3">
      <c r="A59" s="180">
        <v>2</v>
      </c>
      <c r="B59" s="132">
        <v>103</v>
      </c>
      <c r="C59" s="132">
        <v>10</v>
      </c>
      <c r="D59" s="24" t="s">
        <v>187</v>
      </c>
      <c r="E59" s="56" t="s">
        <v>176</v>
      </c>
      <c r="F59" s="137">
        <v>100</v>
      </c>
      <c r="G59" s="137">
        <v>22</v>
      </c>
      <c r="H59" s="137">
        <v>22</v>
      </c>
      <c r="I59" s="24" t="s">
        <v>79</v>
      </c>
      <c r="J59" s="27" t="s">
        <v>178</v>
      </c>
      <c r="K59" s="133">
        <v>6.9099999999999995E-2</v>
      </c>
      <c r="L59" s="133">
        <v>0</v>
      </c>
      <c r="M59" s="133">
        <v>0</v>
      </c>
      <c r="N59" s="25" t="s">
        <v>176</v>
      </c>
      <c r="O59" s="25" t="s">
        <v>176</v>
      </c>
      <c r="P59" s="116">
        <v>0</v>
      </c>
    </row>
    <row r="60" spans="1:16" x14ac:dyDescent="0.3">
      <c r="A60" s="180">
        <v>2</v>
      </c>
      <c r="B60" s="132">
        <v>118</v>
      </c>
      <c r="C60" s="132">
        <v>10</v>
      </c>
      <c r="D60" s="24" t="s">
        <v>209</v>
      </c>
      <c r="E60" s="56" t="s">
        <v>210</v>
      </c>
      <c r="F60" s="137">
        <v>588</v>
      </c>
      <c r="G60" s="137">
        <v>80</v>
      </c>
      <c r="H60" s="137">
        <v>15</v>
      </c>
      <c r="I60" s="24" t="s">
        <v>79</v>
      </c>
      <c r="J60" s="27" t="s">
        <v>178</v>
      </c>
      <c r="K60" s="133">
        <v>1.0768203000000001</v>
      </c>
      <c r="L60" s="133">
        <v>1.8815999999999999</v>
      </c>
      <c r="M60" s="133">
        <v>18.815999999999999</v>
      </c>
      <c r="N60" s="25" t="s">
        <v>176</v>
      </c>
      <c r="O60" s="25" t="s">
        <v>176</v>
      </c>
      <c r="P60" s="116">
        <v>1</v>
      </c>
    </row>
    <row r="61" spans="1:16" x14ac:dyDescent="0.3">
      <c r="A61" s="180">
        <v>2</v>
      </c>
      <c r="B61" s="132">
        <v>144</v>
      </c>
      <c r="C61" s="132">
        <v>20</v>
      </c>
      <c r="D61" s="24" t="s">
        <v>211</v>
      </c>
      <c r="E61" s="56" t="s">
        <v>176</v>
      </c>
      <c r="F61" s="137">
        <v>100</v>
      </c>
      <c r="G61" s="137">
        <v>100</v>
      </c>
      <c r="H61" s="137">
        <v>200</v>
      </c>
      <c r="I61" s="24" t="s">
        <v>79</v>
      </c>
      <c r="J61" s="27" t="s">
        <v>178</v>
      </c>
      <c r="K61" s="133">
        <v>1.1739999999999999</v>
      </c>
      <c r="L61" s="133">
        <v>0.79900000000000004</v>
      </c>
      <c r="M61" s="133">
        <v>15.98</v>
      </c>
      <c r="N61" s="25" t="s">
        <v>176</v>
      </c>
      <c r="O61" s="25" t="s">
        <v>176</v>
      </c>
      <c r="P61" s="116">
        <v>0</v>
      </c>
    </row>
    <row r="62" spans="1:16" x14ac:dyDescent="0.3">
      <c r="A62" s="180">
        <v>2</v>
      </c>
      <c r="B62" s="132">
        <v>151</v>
      </c>
      <c r="C62" s="132">
        <v>10</v>
      </c>
      <c r="D62" s="24" t="s">
        <v>212</v>
      </c>
      <c r="E62" s="56" t="s">
        <v>213</v>
      </c>
      <c r="F62" s="137">
        <v>100</v>
      </c>
      <c r="G62" s="137">
        <v>25</v>
      </c>
      <c r="H62" s="137">
        <v>5</v>
      </c>
      <c r="I62" s="24" t="s">
        <v>79</v>
      </c>
      <c r="J62" s="27" t="s">
        <v>178</v>
      </c>
      <c r="K62" s="133">
        <v>6.18668E-2</v>
      </c>
      <c r="L62" s="133">
        <v>2.8829500000000001E-2</v>
      </c>
      <c r="M62" s="133">
        <v>0.28829490000000002</v>
      </c>
      <c r="N62" s="25" t="s">
        <v>176</v>
      </c>
      <c r="O62" s="25" t="s">
        <v>176</v>
      </c>
      <c r="P62" s="116">
        <v>1</v>
      </c>
    </row>
    <row r="64" spans="1:16" x14ac:dyDescent="0.3">
      <c r="A64" s="170">
        <v>1</v>
      </c>
      <c r="B64" s="171">
        <v>8</v>
      </c>
      <c r="C64" s="171">
        <v>9</v>
      </c>
      <c r="D64" s="171" t="s">
        <v>214</v>
      </c>
      <c r="E64" s="171" t="s">
        <v>176</v>
      </c>
      <c r="F64" s="178">
        <v>214.9999895</v>
      </c>
      <c r="G64" s="178">
        <v>204.99999879999999</v>
      </c>
      <c r="H64" s="178">
        <v>602.4</v>
      </c>
      <c r="I64" s="171" t="s">
        <v>176</v>
      </c>
      <c r="J64" s="171" t="s">
        <v>176</v>
      </c>
      <c r="K64" s="172">
        <v>2.1105784000000001</v>
      </c>
      <c r="L64" s="172">
        <v>4.0516044000000004</v>
      </c>
      <c r="M64" s="172">
        <v>36.464439800000001</v>
      </c>
      <c r="N64" s="173" t="s">
        <v>176</v>
      </c>
      <c r="O64" s="174" t="s">
        <v>176</v>
      </c>
      <c r="P64">
        <v>0</v>
      </c>
    </row>
    <row r="65" spans="1:16" x14ac:dyDescent="0.3">
      <c r="A65" s="180">
        <v>2</v>
      </c>
      <c r="B65" s="132">
        <v>119</v>
      </c>
      <c r="C65" s="132">
        <v>9</v>
      </c>
      <c r="D65" s="24" t="s">
        <v>209</v>
      </c>
      <c r="E65" s="56" t="s">
        <v>210</v>
      </c>
      <c r="F65" s="137">
        <v>588</v>
      </c>
      <c r="G65" s="137">
        <v>80</v>
      </c>
      <c r="H65" s="137">
        <v>15</v>
      </c>
      <c r="I65" s="24" t="s">
        <v>79</v>
      </c>
      <c r="J65" s="27" t="s">
        <v>178</v>
      </c>
      <c r="K65" s="133">
        <v>0.96913819999999995</v>
      </c>
      <c r="L65" s="133">
        <v>1.8815999999999999</v>
      </c>
      <c r="M65" s="133">
        <v>16.9344</v>
      </c>
      <c r="N65" s="25" t="s">
        <v>176</v>
      </c>
      <c r="O65" s="25" t="s">
        <v>176</v>
      </c>
      <c r="P65" s="116">
        <v>0</v>
      </c>
    </row>
    <row r="66" spans="1:16" x14ac:dyDescent="0.3">
      <c r="A66" s="180">
        <v>2</v>
      </c>
      <c r="B66" s="132">
        <v>144</v>
      </c>
      <c r="C66" s="132">
        <v>18</v>
      </c>
      <c r="D66" s="24" t="s">
        <v>211</v>
      </c>
      <c r="E66" s="56" t="s">
        <v>176</v>
      </c>
      <c r="F66" s="137">
        <v>100</v>
      </c>
      <c r="G66" s="137">
        <v>100</v>
      </c>
      <c r="H66" s="137">
        <v>200</v>
      </c>
      <c r="I66" s="24" t="s">
        <v>79</v>
      </c>
      <c r="J66" s="27" t="s">
        <v>178</v>
      </c>
      <c r="K66" s="133">
        <v>1.0566</v>
      </c>
      <c r="L66" s="133">
        <v>0.79900000000000004</v>
      </c>
      <c r="M66" s="133">
        <v>14.382</v>
      </c>
      <c r="N66" s="25" t="s">
        <v>176</v>
      </c>
      <c r="O66" s="25" t="s">
        <v>176</v>
      </c>
      <c r="P66" s="116">
        <v>1</v>
      </c>
    </row>
    <row r="67" spans="1:16" x14ac:dyDescent="0.3">
      <c r="A67" s="180">
        <v>2</v>
      </c>
      <c r="B67" s="132">
        <v>151</v>
      </c>
      <c r="C67" s="132">
        <v>9</v>
      </c>
      <c r="D67" s="24" t="s">
        <v>212</v>
      </c>
      <c r="E67" s="56" t="s">
        <v>213</v>
      </c>
      <c r="F67" s="137">
        <v>100</v>
      </c>
      <c r="G67" s="137">
        <v>25</v>
      </c>
      <c r="H67" s="137">
        <v>5</v>
      </c>
      <c r="I67" s="24" t="s">
        <v>79</v>
      </c>
      <c r="J67" s="27" t="s">
        <v>178</v>
      </c>
      <c r="K67" s="133">
        <v>5.5680199999999999E-2</v>
      </c>
      <c r="L67" s="133">
        <v>2.8829500000000001E-2</v>
      </c>
      <c r="M67" s="133">
        <v>0.25946540000000001</v>
      </c>
      <c r="N67" s="25" t="s">
        <v>176</v>
      </c>
      <c r="O67" s="25" t="s">
        <v>176</v>
      </c>
      <c r="P67" s="116">
        <v>0</v>
      </c>
    </row>
    <row r="69" spans="1:16" x14ac:dyDescent="0.3">
      <c r="A69" s="170">
        <v>1</v>
      </c>
      <c r="B69" s="171">
        <v>9</v>
      </c>
      <c r="C69" s="171">
        <v>2</v>
      </c>
      <c r="D69" s="171" t="s">
        <v>215</v>
      </c>
      <c r="E69" s="171" t="s">
        <v>176</v>
      </c>
      <c r="F69" s="178">
        <v>214.9999895</v>
      </c>
      <c r="G69" s="178">
        <v>204.99999879999999</v>
      </c>
      <c r="H69" s="178">
        <v>602.4</v>
      </c>
      <c r="I69" s="171" t="s">
        <v>176</v>
      </c>
      <c r="J69" s="171" t="s">
        <v>176</v>
      </c>
      <c r="K69" s="172">
        <v>0.47703299999999998</v>
      </c>
      <c r="L69" s="172">
        <v>4.0516044000000004</v>
      </c>
      <c r="M69" s="172">
        <v>8.1032088000000009</v>
      </c>
      <c r="N69" s="173" t="s">
        <v>176</v>
      </c>
      <c r="O69" s="174" t="s">
        <v>176</v>
      </c>
      <c r="P69">
        <v>0</v>
      </c>
    </row>
    <row r="70" spans="1:16" x14ac:dyDescent="0.3">
      <c r="A70" s="180">
        <v>2</v>
      </c>
      <c r="B70" s="132">
        <v>105</v>
      </c>
      <c r="C70" s="132">
        <v>2</v>
      </c>
      <c r="D70" s="24" t="s">
        <v>187</v>
      </c>
      <c r="E70" s="56" t="s">
        <v>176</v>
      </c>
      <c r="F70" s="137">
        <v>58</v>
      </c>
      <c r="G70" s="137">
        <v>22</v>
      </c>
      <c r="H70" s="137">
        <v>22</v>
      </c>
      <c r="I70" s="24" t="s">
        <v>79</v>
      </c>
      <c r="J70" s="27" t="s">
        <v>178</v>
      </c>
      <c r="K70" s="133">
        <v>8.0155999999999995E-3</v>
      </c>
      <c r="L70" s="133">
        <v>0</v>
      </c>
      <c r="M70" s="133">
        <v>0</v>
      </c>
      <c r="N70" s="25" t="s">
        <v>176</v>
      </c>
      <c r="O70" s="25" t="s">
        <v>176</v>
      </c>
      <c r="P70" s="116">
        <v>0</v>
      </c>
    </row>
    <row r="71" spans="1:16" x14ac:dyDescent="0.3">
      <c r="A71" s="180">
        <v>2</v>
      </c>
      <c r="B71" s="132">
        <v>118</v>
      </c>
      <c r="C71" s="132">
        <v>2</v>
      </c>
      <c r="D71" s="24" t="s">
        <v>209</v>
      </c>
      <c r="E71" s="56" t="s">
        <v>210</v>
      </c>
      <c r="F71" s="137">
        <v>588</v>
      </c>
      <c r="G71" s="137">
        <v>80</v>
      </c>
      <c r="H71" s="137">
        <v>15</v>
      </c>
      <c r="I71" s="24" t="s">
        <v>79</v>
      </c>
      <c r="J71" s="27" t="s">
        <v>178</v>
      </c>
      <c r="K71" s="133">
        <v>0.2153641</v>
      </c>
      <c r="L71" s="133">
        <v>1.8815999999999999</v>
      </c>
      <c r="M71" s="133">
        <v>3.7631999999999999</v>
      </c>
      <c r="N71" s="25" t="s">
        <v>176</v>
      </c>
      <c r="O71" s="25" t="s">
        <v>176</v>
      </c>
      <c r="P71" s="116">
        <v>1</v>
      </c>
    </row>
    <row r="72" spans="1:16" x14ac:dyDescent="0.3">
      <c r="A72" s="180">
        <v>2</v>
      </c>
      <c r="B72" s="132">
        <v>144</v>
      </c>
      <c r="C72" s="132">
        <v>4</v>
      </c>
      <c r="D72" s="24" t="s">
        <v>211</v>
      </c>
      <c r="E72" s="56" t="s">
        <v>176</v>
      </c>
      <c r="F72" s="137">
        <v>100</v>
      </c>
      <c r="G72" s="137">
        <v>100</v>
      </c>
      <c r="H72" s="137">
        <v>200</v>
      </c>
      <c r="I72" s="24" t="s">
        <v>79</v>
      </c>
      <c r="J72" s="27" t="s">
        <v>178</v>
      </c>
      <c r="K72" s="133">
        <v>0.23480000000000001</v>
      </c>
      <c r="L72" s="133">
        <v>0.79900000000000004</v>
      </c>
      <c r="M72" s="133">
        <v>3.1960000000000002</v>
      </c>
      <c r="N72" s="25" t="s">
        <v>176</v>
      </c>
      <c r="O72" s="25" t="s">
        <v>176</v>
      </c>
      <c r="P72" s="116">
        <v>0</v>
      </c>
    </row>
    <row r="73" spans="1:16" x14ac:dyDescent="0.3">
      <c r="A73" s="180">
        <v>2</v>
      </c>
      <c r="B73" s="132">
        <v>151</v>
      </c>
      <c r="C73" s="132">
        <v>2</v>
      </c>
      <c r="D73" s="24" t="s">
        <v>212</v>
      </c>
      <c r="E73" s="56" t="s">
        <v>213</v>
      </c>
      <c r="F73" s="137">
        <v>100</v>
      </c>
      <c r="G73" s="137">
        <v>25</v>
      </c>
      <c r="H73" s="137">
        <v>5</v>
      </c>
      <c r="I73" s="24" t="s">
        <v>79</v>
      </c>
      <c r="J73" s="27" t="s">
        <v>178</v>
      </c>
      <c r="K73" s="133">
        <v>1.23734E-2</v>
      </c>
      <c r="L73" s="133">
        <v>2.8829500000000001E-2</v>
      </c>
      <c r="M73" s="133">
        <v>5.7659000000000002E-2</v>
      </c>
      <c r="N73" s="25" t="s">
        <v>176</v>
      </c>
      <c r="O73" s="25" t="s">
        <v>176</v>
      </c>
      <c r="P73" s="116">
        <v>1</v>
      </c>
    </row>
    <row r="75" spans="1:16" x14ac:dyDescent="0.3">
      <c r="A75" s="170">
        <v>1</v>
      </c>
      <c r="B75" s="171">
        <v>10</v>
      </c>
      <c r="C75" s="171">
        <v>2</v>
      </c>
      <c r="D75" s="171" t="s">
        <v>215</v>
      </c>
      <c r="E75" s="171" t="s">
        <v>176</v>
      </c>
      <c r="F75" s="178">
        <v>214.9999895</v>
      </c>
      <c r="G75" s="178">
        <v>204.99999879999999</v>
      </c>
      <c r="H75" s="178">
        <v>602.4</v>
      </c>
      <c r="I75" s="171" t="s">
        <v>176</v>
      </c>
      <c r="J75" s="171" t="s">
        <v>176</v>
      </c>
      <c r="K75" s="172">
        <v>0.47703299999999998</v>
      </c>
      <c r="L75" s="172">
        <v>4.0516044000000004</v>
      </c>
      <c r="M75" s="172">
        <v>8.1032088000000009</v>
      </c>
      <c r="N75" s="173" t="s">
        <v>176</v>
      </c>
      <c r="O75" s="174" t="s">
        <v>176</v>
      </c>
      <c r="P75">
        <v>0</v>
      </c>
    </row>
    <row r="76" spans="1:16" x14ac:dyDescent="0.3">
      <c r="A76" s="180">
        <v>2</v>
      </c>
      <c r="B76" s="132">
        <v>105</v>
      </c>
      <c r="C76" s="132">
        <v>2</v>
      </c>
      <c r="D76" s="24" t="s">
        <v>187</v>
      </c>
      <c r="E76" s="56" t="s">
        <v>176</v>
      </c>
      <c r="F76" s="137">
        <v>58</v>
      </c>
      <c r="G76" s="137">
        <v>22</v>
      </c>
      <c r="H76" s="137">
        <v>22</v>
      </c>
      <c r="I76" s="24" t="s">
        <v>79</v>
      </c>
      <c r="J76" s="27" t="s">
        <v>178</v>
      </c>
      <c r="K76" s="133">
        <v>8.0155999999999995E-3</v>
      </c>
      <c r="L76" s="133">
        <v>0</v>
      </c>
      <c r="M76" s="133">
        <v>0</v>
      </c>
      <c r="N76" s="25" t="s">
        <v>176</v>
      </c>
      <c r="O76" s="25" t="s">
        <v>176</v>
      </c>
      <c r="P76" s="116">
        <v>0</v>
      </c>
    </row>
    <row r="77" spans="1:16" x14ac:dyDescent="0.3">
      <c r="A77" s="180">
        <v>2</v>
      </c>
      <c r="B77" s="132">
        <v>118</v>
      </c>
      <c r="C77" s="132">
        <v>2</v>
      </c>
      <c r="D77" s="24" t="s">
        <v>209</v>
      </c>
      <c r="E77" s="56" t="s">
        <v>210</v>
      </c>
      <c r="F77" s="137">
        <v>588</v>
      </c>
      <c r="G77" s="137">
        <v>80</v>
      </c>
      <c r="H77" s="137">
        <v>15</v>
      </c>
      <c r="I77" s="24" t="s">
        <v>79</v>
      </c>
      <c r="J77" s="27" t="s">
        <v>178</v>
      </c>
      <c r="K77" s="133">
        <v>0.2153641</v>
      </c>
      <c r="L77" s="133">
        <v>1.8815999999999999</v>
      </c>
      <c r="M77" s="133">
        <v>3.7631999999999999</v>
      </c>
      <c r="N77" s="25" t="s">
        <v>176</v>
      </c>
      <c r="O77" s="25" t="s">
        <v>176</v>
      </c>
      <c r="P77" s="116">
        <v>1</v>
      </c>
    </row>
    <row r="78" spans="1:16" x14ac:dyDescent="0.3">
      <c r="A78" s="180">
        <v>2</v>
      </c>
      <c r="B78" s="132">
        <v>144</v>
      </c>
      <c r="C78" s="132">
        <v>4</v>
      </c>
      <c r="D78" s="24" t="s">
        <v>211</v>
      </c>
      <c r="E78" s="56" t="s">
        <v>176</v>
      </c>
      <c r="F78" s="137">
        <v>100</v>
      </c>
      <c r="G78" s="137">
        <v>100</v>
      </c>
      <c r="H78" s="137">
        <v>200</v>
      </c>
      <c r="I78" s="24" t="s">
        <v>79</v>
      </c>
      <c r="J78" s="27" t="s">
        <v>178</v>
      </c>
      <c r="K78" s="133">
        <v>0.23480000000000001</v>
      </c>
      <c r="L78" s="133">
        <v>0.79900000000000004</v>
      </c>
      <c r="M78" s="133">
        <v>3.1960000000000002</v>
      </c>
      <c r="N78" s="25" t="s">
        <v>176</v>
      </c>
      <c r="O78" s="25" t="s">
        <v>176</v>
      </c>
      <c r="P78" s="116">
        <v>0</v>
      </c>
    </row>
    <row r="79" spans="1:16" x14ac:dyDescent="0.3">
      <c r="A79" s="180">
        <v>2</v>
      </c>
      <c r="B79" s="132">
        <v>151</v>
      </c>
      <c r="C79" s="132">
        <v>2</v>
      </c>
      <c r="D79" s="24" t="s">
        <v>212</v>
      </c>
      <c r="E79" s="56" t="s">
        <v>213</v>
      </c>
      <c r="F79" s="137">
        <v>100</v>
      </c>
      <c r="G79" s="137">
        <v>25</v>
      </c>
      <c r="H79" s="137">
        <v>5</v>
      </c>
      <c r="I79" s="24" t="s">
        <v>79</v>
      </c>
      <c r="J79" s="27" t="s">
        <v>178</v>
      </c>
      <c r="K79" s="133">
        <v>1.23734E-2</v>
      </c>
      <c r="L79" s="133">
        <v>2.8829500000000001E-2</v>
      </c>
      <c r="M79" s="133">
        <v>5.7659000000000002E-2</v>
      </c>
      <c r="N79" s="25" t="s">
        <v>176</v>
      </c>
      <c r="O79" s="25" t="s">
        <v>176</v>
      </c>
      <c r="P79" s="116">
        <v>1</v>
      </c>
    </row>
    <row r="81" spans="1:16" x14ac:dyDescent="0.3">
      <c r="A81" s="170">
        <v>1</v>
      </c>
      <c r="B81" s="171">
        <v>11</v>
      </c>
      <c r="C81" s="171">
        <v>1</v>
      </c>
      <c r="D81" s="171" t="s">
        <v>216</v>
      </c>
      <c r="E81" s="171" t="s">
        <v>176</v>
      </c>
      <c r="F81" s="178">
        <v>200</v>
      </c>
      <c r="G81" s="178">
        <v>200</v>
      </c>
      <c r="H81" s="178">
        <v>1452.4824467999999</v>
      </c>
      <c r="I81" s="171" t="s">
        <v>176</v>
      </c>
      <c r="J81" s="171" t="s">
        <v>176</v>
      </c>
      <c r="K81" s="172">
        <v>0.84815739999999995</v>
      </c>
      <c r="L81" s="172">
        <v>11.859242099999999</v>
      </c>
      <c r="M81" s="172">
        <v>11.859242099999999</v>
      </c>
      <c r="N81" s="173" t="s">
        <v>176</v>
      </c>
      <c r="O81" s="174" t="s">
        <v>176</v>
      </c>
      <c r="P81">
        <v>0</v>
      </c>
    </row>
    <row r="82" spans="1:16" x14ac:dyDescent="0.3">
      <c r="A82" s="180">
        <v>2</v>
      </c>
      <c r="B82" s="132">
        <v>101</v>
      </c>
      <c r="C82" s="132">
        <v>1</v>
      </c>
      <c r="D82" s="24" t="s">
        <v>177</v>
      </c>
      <c r="E82" s="56" t="s">
        <v>176</v>
      </c>
      <c r="F82" s="137">
        <v>1433.0000015000001</v>
      </c>
      <c r="G82" s="137">
        <v>60</v>
      </c>
      <c r="H82" s="137">
        <v>60</v>
      </c>
      <c r="I82" s="24" t="s">
        <v>79</v>
      </c>
      <c r="J82" s="27" t="s">
        <v>178</v>
      </c>
      <c r="K82" s="133">
        <v>0.54310700000000001</v>
      </c>
      <c r="L82" s="133">
        <v>3.7472949999999998</v>
      </c>
      <c r="M82" s="133">
        <v>3.7472949999999998</v>
      </c>
      <c r="N82" s="25" t="s">
        <v>176</v>
      </c>
      <c r="O82" s="25" t="s">
        <v>176</v>
      </c>
      <c r="P82" s="116">
        <v>0</v>
      </c>
    </row>
    <row r="83" spans="1:16" x14ac:dyDescent="0.3">
      <c r="A83" s="180">
        <v>2</v>
      </c>
      <c r="B83" s="132">
        <v>145</v>
      </c>
      <c r="C83" s="132">
        <v>6</v>
      </c>
      <c r="D83" s="24" t="s">
        <v>179</v>
      </c>
      <c r="E83" s="56" t="s">
        <v>176</v>
      </c>
      <c r="F83" s="137">
        <v>70</v>
      </c>
      <c r="G83" s="137">
        <v>60</v>
      </c>
      <c r="H83" s="137">
        <v>60</v>
      </c>
      <c r="I83" s="24" t="s">
        <v>79</v>
      </c>
      <c r="J83" s="27" t="s">
        <v>178</v>
      </c>
      <c r="K83" s="133">
        <v>0.1008</v>
      </c>
      <c r="L83" s="133">
        <v>0.1792</v>
      </c>
      <c r="M83" s="133">
        <v>1.0751999999999999</v>
      </c>
      <c r="N83" s="25" t="s">
        <v>176</v>
      </c>
      <c r="O83" s="25" t="s">
        <v>176</v>
      </c>
      <c r="P83" s="116">
        <v>1</v>
      </c>
    </row>
    <row r="84" spans="1:16" x14ac:dyDescent="0.3">
      <c r="A84" s="180">
        <v>2</v>
      </c>
      <c r="B84" s="132">
        <v>149</v>
      </c>
      <c r="C84" s="132">
        <v>1</v>
      </c>
      <c r="D84" s="24" t="s">
        <v>180</v>
      </c>
      <c r="E84" s="56" t="s">
        <v>181</v>
      </c>
      <c r="F84" s="137">
        <v>60</v>
      </c>
      <c r="G84" s="137">
        <v>60</v>
      </c>
      <c r="H84" s="137">
        <v>2</v>
      </c>
      <c r="I84" s="24" t="s">
        <v>79</v>
      </c>
      <c r="J84" s="27" t="s">
        <v>178</v>
      </c>
      <c r="K84" s="133">
        <v>7.6407999999999997E-3</v>
      </c>
      <c r="L84" s="133">
        <v>1.90098E-2</v>
      </c>
      <c r="M84" s="133">
        <v>1.90098E-2</v>
      </c>
      <c r="N84" s="25" t="s">
        <v>176</v>
      </c>
      <c r="O84" s="25" t="s">
        <v>176</v>
      </c>
      <c r="P84" s="116">
        <v>0</v>
      </c>
    </row>
    <row r="85" spans="1:16" x14ac:dyDescent="0.3">
      <c r="A85" s="180">
        <v>2</v>
      </c>
      <c r="B85" s="132">
        <v>152</v>
      </c>
      <c r="C85" s="132">
        <v>2</v>
      </c>
      <c r="D85" s="24" t="s">
        <v>182</v>
      </c>
      <c r="E85" s="56" t="s">
        <v>176</v>
      </c>
      <c r="F85" s="137">
        <v>160</v>
      </c>
      <c r="G85" s="137">
        <v>100</v>
      </c>
      <c r="H85" s="137">
        <v>12</v>
      </c>
      <c r="I85" s="24" t="s">
        <v>79</v>
      </c>
      <c r="J85" s="27" t="s">
        <v>178</v>
      </c>
      <c r="K85" s="133">
        <v>6.8489599999999998E-2</v>
      </c>
      <c r="L85" s="133">
        <v>0.42614170000000001</v>
      </c>
      <c r="M85" s="133">
        <v>0.85228340000000002</v>
      </c>
      <c r="N85" s="25" t="s">
        <v>176</v>
      </c>
      <c r="O85" s="25" t="s">
        <v>176</v>
      </c>
      <c r="P85" s="116">
        <v>1</v>
      </c>
    </row>
    <row r="86" spans="1:16" x14ac:dyDescent="0.3">
      <c r="A86" s="180">
        <v>2</v>
      </c>
      <c r="B86" s="132">
        <v>155</v>
      </c>
      <c r="C86" s="132">
        <v>1</v>
      </c>
      <c r="D86" s="24" t="s">
        <v>183</v>
      </c>
      <c r="E86" s="56" t="s">
        <v>176</v>
      </c>
      <c r="F86" s="137">
        <v>200</v>
      </c>
      <c r="G86" s="137">
        <v>200</v>
      </c>
      <c r="H86" s="137">
        <v>15</v>
      </c>
      <c r="I86" s="24" t="s">
        <v>79</v>
      </c>
      <c r="J86" s="27" t="s">
        <v>178</v>
      </c>
      <c r="K86" s="133">
        <v>8.5999999999999993E-2</v>
      </c>
      <c r="L86" s="133">
        <v>4.72</v>
      </c>
      <c r="M86" s="133">
        <v>4.72</v>
      </c>
      <c r="N86" s="25" t="s">
        <v>176</v>
      </c>
      <c r="O86" s="25" t="s">
        <v>176</v>
      </c>
      <c r="P86" s="116">
        <v>0</v>
      </c>
    </row>
    <row r="88" spans="1:16" x14ac:dyDescent="0.3">
      <c r="A88" s="170">
        <v>1</v>
      </c>
      <c r="B88" s="171">
        <v>12</v>
      </c>
      <c r="C88" s="171">
        <v>1</v>
      </c>
      <c r="D88" s="171" t="s">
        <v>216</v>
      </c>
      <c r="E88" s="171" t="s">
        <v>176</v>
      </c>
      <c r="F88" s="178">
        <v>200</v>
      </c>
      <c r="G88" s="178">
        <v>200</v>
      </c>
      <c r="H88" s="178">
        <v>1152.4824478</v>
      </c>
      <c r="I88" s="171" t="s">
        <v>176</v>
      </c>
      <c r="J88" s="171" t="s">
        <v>176</v>
      </c>
      <c r="K88" s="172">
        <v>0.62565219999999999</v>
      </c>
      <c r="L88" s="172">
        <v>9.7183025999999995</v>
      </c>
      <c r="M88" s="172">
        <v>9.7183025999999995</v>
      </c>
      <c r="N88" s="173" t="s">
        <v>176</v>
      </c>
      <c r="O88" s="174" t="s">
        <v>176</v>
      </c>
      <c r="P88">
        <v>0</v>
      </c>
    </row>
    <row r="89" spans="1:16" x14ac:dyDescent="0.3">
      <c r="A89" s="180">
        <v>2</v>
      </c>
      <c r="B89" s="132">
        <v>102</v>
      </c>
      <c r="C89" s="132">
        <v>1</v>
      </c>
      <c r="D89" s="24" t="s">
        <v>177</v>
      </c>
      <c r="E89" s="56" t="s">
        <v>176</v>
      </c>
      <c r="F89" s="137">
        <v>1133.0000024999999</v>
      </c>
      <c r="G89" s="137">
        <v>60</v>
      </c>
      <c r="H89" s="137">
        <v>60</v>
      </c>
      <c r="I89" s="24" t="s">
        <v>79</v>
      </c>
      <c r="J89" s="27" t="s">
        <v>178</v>
      </c>
      <c r="K89" s="133">
        <v>0.42940699999999998</v>
      </c>
      <c r="L89" s="133">
        <v>2.9627949999999998</v>
      </c>
      <c r="M89" s="133">
        <v>2.9627949999999998</v>
      </c>
      <c r="N89" s="25" t="s">
        <v>176</v>
      </c>
      <c r="O89" s="25" t="s">
        <v>176</v>
      </c>
      <c r="P89" s="116">
        <v>0</v>
      </c>
    </row>
    <row r="90" spans="1:16" x14ac:dyDescent="0.3">
      <c r="A90" s="180">
        <v>2</v>
      </c>
      <c r="B90" s="132">
        <v>147</v>
      </c>
      <c r="C90" s="132">
        <v>2</v>
      </c>
      <c r="D90" s="24" t="s">
        <v>198</v>
      </c>
      <c r="E90" s="56" t="s">
        <v>176</v>
      </c>
      <c r="F90" s="137">
        <v>50</v>
      </c>
      <c r="G90" s="137">
        <v>50</v>
      </c>
      <c r="H90" s="137">
        <v>75</v>
      </c>
      <c r="I90" s="24" t="s">
        <v>79</v>
      </c>
      <c r="J90" s="27" t="s">
        <v>178</v>
      </c>
      <c r="K90" s="133">
        <v>2.4400000000000002E-2</v>
      </c>
      <c r="L90" s="133">
        <v>8.2500000000000004E-2</v>
      </c>
      <c r="M90" s="133">
        <v>0.16500000000000001</v>
      </c>
      <c r="N90" s="25" t="s">
        <v>176</v>
      </c>
      <c r="O90" s="25" t="s">
        <v>176</v>
      </c>
      <c r="P90" s="116">
        <v>1</v>
      </c>
    </row>
    <row r="91" spans="1:16" x14ac:dyDescent="0.3">
      <c r="A91" s="180">
        <v>2</v>
      </c>
      <c r="B91" s="132">
        <v>152</v>
      </c>
      <c r="C91" s="132">
        <v>2</v>
      </c>
      <c r="D91" s="24" t="s">
        <v>182</v>
      </c>
      <c r="E91" s="56" t="s">
        <v>176</v>
      </c>
      <c r="F91" s="137">
        <v>160</v>
      </c>
      <c r="G91" s="137">
        <v>100</v>
      </c>
      <c r="H91" s="137">
        <v>12</v>
      </c>
      <c r="I91" s="24" t="s">
        <v>79</v>
      </c>
      <c r="J91" s="27" t="s">
        <v>178</v>
      </c>
      <c r="K91" s="133">
        <v>6.8484400000000001E-2</v>
      </c>
      <c r="L91" s="133">
        <v>0.42614170000000001</v>
      </c>
      <c r="M91" s="133">
        <v>0.85228340000000002</v>
      </c>
      <c r="N91" s="25" t="s">
        <v>176</v>
      </c>
      <c r="O91" s="25" t="s">
        <v>176</v>
      </c>
      <c r="P91" s="116">
        <v>0</v>
      </c>
    </row>
    <row r="92" spans="1:16" x14ac:dyDescent="0.3">
      <c r="A92" s="180">
        <v>2</v>
      </c>
      <c r="B92" s="132">
        <v>153</v>
      </c>
      <c r="C92" s="132">
        <v>1</v>
      </c>
      <c r="D92" s="24" t="s">
        <v>217</v>
      </c>
      <c r="E92" s="56" t="s">
        <v>181</v>
      </c>
      <c r="F92" s="137">
        <v>60</v>
      </c>
      <c r="G92" s="137">
        <v>60</v>
      </c>
      <c r="H92" s="137">
        <v>2</v>
      </c>
      <c r="I92" s="24" t="s">
        <v>79</v>
      </c>
      <c r="J92" s="27" t="s">
        <v>178</v>
      </c>
      <c r="K92" s="133">
        <v>7.6407999999999997E-3</v>
      </c>
      <c r="L92" s="133">
        <v>1.90098E-2</v>
      </c>
      <c r="M92" s="133">
        <v>1.90098E-2</v>
      </c>
      <c r="N92" s="25" t="s">
        <v>176</v>
      </c>
      <c r="O92" s="25" t="s">
        <v>176</v>
      </c>
      <c r="P92" s="116">
        <v>1</v>
      </c>
    </row>
    <row r="93" spans="1:16" x14ac:dyDescent="0.3">
      <c r="A93" s="180">
        <v>2</v>
      </c>
      <c r="B93" s="132">
        <v>155</v>
      </c>
      <c r="C93" s="132">
        <v>1</v>
      </c>
      <c r="D93" s="24" t="s">
        <v>183</v>
      </c>
      <c r="E93" s="56" t="s">
        <v>176</v>
      </c>
      <c r="F93" s="137">
        <v>200</v>
      </c>
      <c r="G93" s="137">
        <v>200</v>
      </c>
      <c r="H93" s="137">
        <v>15</v>
      </c>
      <c r="I93" s="24" t="s">
        <v>79</v>
      </c>
      <c r="J93" s="27" t="s">
        <v>178</v>
      </c>
      <c r="K93" s="133">
        <v>8.5999999999999993E-2</v>
      </c>
      <c r="L93" s="133">
        <v>4.72</v>
      </c>
      <c r="M93" s="133">
        <v>4.72</v>
      </c>
      <c r="N93" s="25" t="s">
        <v>176</v>
      </c>
      <c r="O93" s="25" t="s">
        <v>176</v>
      </c>
      <c r="P93" s="116">
        <v>0</v>
      </c>
    </row>
    <row r="95" spans="1:16" x14ac:dyDescent="0.3">
      <c r="A95" s="170"/>
      <c r="B95" s="171"/>
      <c r="C95" s="171"/>
      <c r="D95" s="171" t="s">
        <v>218</v>
      </c>
      <c r="E95" s="171"/>
      <c r="F95" s="178"/>
      <c r="G95" s="178"/>
      <c r="H95" s="178"/>
      <c r="I95" s="171"/>
      <c r="J95" s="171"/>
      <c r="K95" s="172"/>
      <c r="L95" s="172"/>
      <c r="M95" s="172"/>
      <c r="N95" s="173" t="s">
        <v>176</v>
      </c>
      <c r="O95" s="174" t="s">
        <v>176</v>
      </c>
      <c r="P95" t="s">
        <v>219</v>
      </c>
    </row>
    <row r="96" spans="1:16" x14ac:dyDescent="0.3">
      <c r="A96" s="132">
        <v>1</v>
      </c>
      <c r="B96" s="132">
        <v>106</v>
      </c>
      <c r="C96" s="132">
        <v>1</v>
      </c>
      <c r="D96" s="24" t="s">
        <v>220</v>
      </c>
      <c r="E96" s="56" t="s">
        <v>176</v>
      </c>
      <c r="F96" s="137">
        <v>2084.9997672</v>
      </c>
      <c r="G96" s="137">
        <v>30</v>
      </c>
      <c r="H96" s="137">
        <v>30</v>
      </c>
      <c r="I96" s="24" t="s">
        <v>79</v>
      </c>
      <c r="J96" s="27" t="s">
        <v>178</v>
      </c>
      <c r="K96" s="133">
        <v>0.19599</v>
      </c>
      <c r="L96" s="133">
        <v>1.4323948</v>
      </c>
      <c r="M96" s="133">
        <v>1.4323948</v>
      </c>
      <c r="N96" s="25" t="s">
        <v>176</v>
      </c>
      <c r="O96" s="25" t="s">
        <v>176</v>
      </c>
      <c r="P96" s="116">
        <v>0</v>
      </c>
    </row>
    <row r="97" spans="1:16" x14ac:dyDescent="0.3">
      <c r="A97" s="132">
        <v>1</v>
      </c>
      <c r="B97" s="132">
        <v>107</v>
      </c>
      <c r="C97" s="132">
        <v>1</v>
      </c>
      <c r="D97" s="24" t="s">
        <v>220</v>
      </c>
      <c r="E97" s="56" t="s">
        <v>176</v>
      </c>
      <c r="F97" s="137">
        <v>2034.9997672</v>
      </c>
      <c r="G97" s="137">
        <v>30</v>
      </c>
      <c r="H97" s="137">
        <v>30</v>
      </c>
      <c r="I97" s="24" t="s">
        <v>79</v>
      </c>
      <c r="J97" s="27" t="s">
        <v>178</v>
      </c>
      <c r="K97" s="133">
        <v>0.19128999999999999</v>
      </c>
      <c r="L97" s="133">
        <v>1.3980448000000001</v>
      </c>
      <c r="M97" s="133">
        <v>1.3980448000000001</v>
      </c>
      <c r="N97" s="25" t="s">
        <v>176</v>
      </c>
      <c r="O97" s="25" t="s">
        <v>176</v>
      </c>
      <c r="P97" s="116">
        <v>1</v>
      </c>
    </row>
    <row r="98" spans="1:16" x14ac:dyDescent="0.3">
      <c r="A98" s="132">
        <v>1</v>
      </c>
      <c r="B98" s="132">
        <v>108</v>
      </c>
      <c r="C98" s="132">
        <v>1</v>
      </c>
      <c r="D98" s="24" t="s">
        <v>220</v>
      </c>
      <c r="E98" s="56" t="s">
        <v>176</v>
      </c>
      <c r="F98" s="137">
        <v>2009.9999992</v>
      </c>
      <c r="G98" s="137">
        <v>30</v>
      </c>
      <c r="H98" s="137">
        <v>30</v>
      </c>
      <c r="I98" s="24" t="s">
        <v>79</v>
      </c>
      <c r="J98" s="27" t="s">
        <v>178</v>
      </c>
      <c r="K98" s="133">
        <v>0.18894</v>
      </c>
      <c r="L98" s="133">
        <v>1.38087</v>
      </c>
      <c r="M98" s="133">
        <v>1.38087</v>
      </c>
      <c r="N98" s="25" t="s">
        <v>176</v>
      </c>
      <c r="O98" s="25" t="s">
        <v>176</v>
      </c>
      <c r="P98" s="116">
        <v>0</v>
      </c>
    </row>
    <row r="99" spans="1:16" x14ac:dyDescent="0.3">
      <c r="A99" s="132">
        <v>1</v>
      </c>
      <c r="B99" s="132">
        <v>109</v>
      </c>
      <c r="C99" s="132">
        <v>1</v>
      </c>
      <c r="D99" s="24" t="s">
        <v>220</v>
      </c>
      <c r="E99" s="56" t="s">
        <v>176</v>
      </c>
      <c r="F99" s="137">
        <v>1554.0002328</v>
      </c>
      <c r="G99" s="137">
        <v>30</v>
      </c>
      <c r="H99" s="137">
        <v>30</v>
      </c>
      <c r="I99" s="24" t="s">
        <v>79</v>
      </c>
      <c r="J99" s="27" t="s">
        <v>178</v>
      </c>
      <c r="K99" s="133">
        <v>0.14607600000000001</v>
      </c>
      <c r="L99" s="133">
        <v>1.0675981999999999</v>
      </c>
      <c r="M99" s="133">
        <v>1.0675981999999999</v>
      </c>
      <c r="N99" s="25" t="s">
        <v>176</v>
      </c>
      <c r="O99" s="25" t="s">
        <v>176</v>
      </c>
      <c r="P99" s="116">
        <v>1</v>
      </c>
    </row>
    <row r="100" spans="1:16" x14ac:dyDescent="0.3">
      <c r="A100" s="132">
        <v>1</v>
      </c>
      <c r="B100" s="132">
        <v>110</v>
      </c>
      <c r="C100" s="132">
        <v>1</v>
      </c>
      <c r="D100" s="24" t="s">
        <v>220</v>
      </c>
      <c r="E100" s="56" t="s">
        <v>176</v>
      </c>
      <c r="F100" s="137">
        <v>1554.0002328</v>
      </c>
      <c r="G100" s="137">
        <v>30</v>
      </c>
      <c r="H100" s="137">
        <v>30</v>
      </c>
      <c r="I100" s="24" t="s">
        <v>79</v>
      </c>
      <c r="J100" s="27" t="s">
        <v>178</v>
      </c>
      <c r="K100" s="133">
        <v>0.14607600000000001</v>
      </c>
      <c r="L100" s="133">
        <v>1.0675981999999999</v>
      </c>
      <c r="M100" s="133">
        <v>1.0675981999999999</v>
      </c>
      <c r="N100" s="25" t="s">
        <v>176</v>
      </c>
      <c r="O100" s="25" t="s">
        <v>176</v>
      </c>
      <c r="P100" s="116">
        <v>0</v>
      </c>
    </row>
    <row r="101" spans="1:16" x14ac:dyDescent="0.3">
      <c r="A101" s="132">
        <v>1</v>
      </c>
      <c r="B101" s="132">
        <v>111</v>
      </c>
      <c r="C101" s="132">
        <v>1</v>
      </c>
      <c r="D101" s="24" t="s">
        <v>220</v>
      </c>
      <c r="E101" s="56" t="s">
        <v>176</v>
      </c>
      <c r="F101" s="137">
        <v>1321.0004961</v>
      </c>
      <c r="G101" s="137">
        <v>30</v>
      </c>
      <c r="H101" s="137">
        <v>30</v>
      </c>
      <c r="I101" s="24" t="s">
        <v>79</v>
      </c>
      <c r="J101" s="27" t="s">
        <v>178</v>
      </c>
      <c r="K101" s="133">
        <v>0.12417400000000001</v>
      </c>
      <c r="L101" s="133">
        <v>0.90752730000000004</v>
      </c>
      <c r="M101" s="133">
        <v>0.90752730000000004</v>
      </c>
      <c r="N101" s="25" t="s">
        <v>176</v>
      </c>
      <c r="O101" s="25" t="s">
        <v>176</v>
      </c>
      <c r="P101" s="116">
        <v>1</v>
      </c>
    </row>
    <row r="102" spans="1:16" x14ac:dyDescent="0.3">
      <c r="A102" s="132">
        <v>1</v>
      </c>
      <c r="B102" s="132">
        <v>112</v>
      </c>
      <c r="C102" s="132">
        <v>1</v>
      </c>
      <c r="D102" s="24" t="s">
        <v>220</v>
      </c>
      <c r="E102" s="56" t="s">
        <v>176</v>
      </c>
      <c r="F102" s="137">
        <v>1239</v>
      </c>
      <c r="G102" s="137">
        <v>30</v>
      </c>
      <c r="H102" s="137">
        <v>30</v>
      </c>
      <c r="I102" s="24" t="s">
        <v>79</v>
      </c>
      <c r="J102" s="27" t="s">
        <v>178</v>
      </c>
      <c r="K102" s="133">
        <v>0.116466</v>
      </c>
      <c r="L102" s="133">
        <v>0.85119299999999998</v>
      </c>
      <c r="M102" s="133">
        <v>0.85119299999999998</v>
      </c>
      <c r="N102" s="25" t="s">
        <v>176</v>
      </c>
      <c r="O102" s="25" t="s">
        <v>176</v>
      </c>
      <c r="P102" s="116">
        <v>0</v>
      </c>
    </row>
    <row r="103" spans="1:16" x14ac:dyDescent="0.3">
      <c r="A103" s="132">
        <v>1</v>
      </c>
      <c r="B103" s="132">
        <v>113</v>
      </c>
      <c r="C103" s="132">
        <v>8</v>
      </c>
      <c r="D103" s="24" t="s">
        <v>220</v>
      </c>
      <c r="E103" s="56" t="s">
        <v>176</v>
      </c>
      <c r="F103" s="137">
        <v>1156</v>
      </c>
      <c r="G103" s="137">
        <v>30</v>
      </c>
      <c r="H103" s="137">
        <v>30</v>
      </c>
      <c r="I103" s="24" t="s">
        <v>79</v>
      </c>
      <c r="J103" s="27" t="s">
        <v>178</v>
      </c>
      <c r="K103" s="133">
        <v>0.86931199999999997</v>
      </c>
      <c r="L103" s="133">
        <v>0.79417199999999999</v>
      </c>
      <c r="M103" s="133">
        <v>6.3533759999999999</v>
      </c>
      <c r="N103" s="25" t="s">
        <v>176</v>
      </c>
      <c r="O103" s="25" t="s">
        <v>176</v>
      </c>
      <c r="P103" s="116">
        <v>1</v>
      </c>
    </row>
    <row r="104" spans="1:16" x14ac:dyDescent="0.3">
      <c r="A104" s="132">
        <v>1</v>
      </c>
      <c r="B104" s="132">
        <v>114</v>
      </c>
      <c r="C104" s="132">
        <v>1</v>
      </c>
      <c r="D104" s="24" t="s">
        <v>220</v>
      </c>
      <c r="E104" s="56" t="s">
        <v>176</v>
      </c>
      <c r="F104" s="137">
        <v>480.00000019999999</v>
      </c>
      <c r="G104" s="137">
        <v>30</v>
      </c>
      <c r="H104" s="137">
        <v>30</v>
      </c>
      <c r="I104" s="24" t="s">
        <v>79</v>
      </c>
      <c r="J104" s="27" t="s">
        <v>178</v>
      </c>
      <c r="K104" s="133">
        <v>4.512E-2</v>
      </c>
      <c r="L104" s="133">
        <v>0.32976</v>
      </c>
      <c r="M104" s="133">
        <v>0.32976</v>
      </c>
      <c r="N104" s="25" t="s">
        <v>176</v>
      </c>
      <c r="O104" s="25" t="s">
        <v>176</v>
      </c>
      <c r="P104" s="116">
        <v>0</v>
      </c>
    </row>
    <row r="105" spans="1:16" x14ac:dyDescent="0.3">
      <c r="A105" s="132">
        <v>1</v>
      </c>
      <c r="B105" s="132">
        <v>115</v>
      </c>
      <c r="C105" s="132">
        <v>1</v>
      </c>
      <c r="D105" s="24" t="s">
        <v>220</v>
      </c>
      <c r="E105" s="56" t="s">
        <v>176</v>
      </c>
      <c r="F105" s="137">
        <v>479.99999980000001</v>
      </c>
      <c r="G105" s="137">
        <v>30</v>
      </c>
      <c r="H105" s="137">
        <v>30</v>
      </c>
      <c r="I105" s="24" t="s">
        <v>79</v>
      </c>
      <c r="J105" s="27" t="s">
        <v>178</v>
      </c>
      <c r="K105" s="133">
        <v>4.512E-2</v>
      </c>
      <c r="L105" s="133">
        <v>0.32976</v>
      </c>
      <c r="M105" s="133">
        <v>0.32976</v>
      </c>
      <c r="N105" s="25" t="s">
        <v>176</v>
      </c>
      <c r="O105" s="25" t="s">
        <v>176</v>
      </c>
      <c r="P105" s="116">
        <v>1</v>
      </c>
    </row>
    <row r="106" spans="1:16" x14ac:dyDescent="0.3">
      <c r="A106" s="132">
        <v>1</v>
      </c>
      <c r="B106" s="132">
        <v>116</v>
      </c>
      <c r="C106" s="132">
        <v>1</v>
      </c>
      <c r="D106" s="24" t="s">
        <v>220</v>
      </c>
      <c r="E106" s="56" t="s">
        <v>176</v>
      </c>
      <c r="F106" s="137">
        <v>294.99973390000002</v>
      </c>
      <c r="G106" s="137">
        <v>30</v>
      </c>
      <c r="H106" s="137">
        <v>30</v>
      </c>
      <c r="I106" s="24" t="s">
        <v>79</v>
      </c>
      <c r="J106" s="27" t="s">
        <v>178</v>
      </c>
      <c r="K106" s="133">
        <v>2.7730000000000001E-2</v>
      </c>
      <c r="L106" s="133">
        <v>0.20266480000000001</v>
      </c>
      <c r="M106" s="133">
        <v>0.20266480000000001</v>
      </c>
      <c r="N106" s="25" t="s">
        <v>176</v>
      </c>
      <c r="O106" s="25" t="s">
        <v>176</v>
      </c>
      <c r="P106" s="116">
        <v>0</v>
      </c>
    </row>
    <row r="107" spans="1:16" x14ac:dyDescent="0.3">
      <c r="A107" s="132">
        <v>1</v>
      </c>
      <c r="B107" s="132">
        <v>117</v>
      </c>
      <c r="C107" s="132">
        <v>7</v>
      </c>
      <c r="D107" s="24" t="s">
        <v>221</v>
      </c>
      <c r="E107" s="56" t="s">
        <v>176</v>
      </c>
      <c r="F107" s="137">
        <v>120</v>
      </c>
      <c r="G107" s="137">
        <v>55</v>
      </c>
      <c r="H107" s="137">
        <v>55</v>
      </c>
      <c r="I107" s="24" t="s">
        <v>79</v>
      </c>
      <c r="J107" s="27" t="s">
        <v>178</v>
      </c>
      <c r="K107" s="133">
        <v>0.145152</v>
      </c>
      <c r="L107" s="133">
        <v>0</v>
      </c>
      <c r="M107" s="133">
        <v>0</v>
      </c>
      <c r="N107" s="25" t="s">
        <v>176</v>
      </c>
      <c r="O107" s="25" t="s">
        <v>176</v>
      </c>
      <c r="P107" s="116">
        <v>1</v>
      </c>
    </row>
    <row r="108" spans="1:16" x14ac:dyDescent="0.3">
      <c r="A108" s="132">
        <v>1</v>
      </c>
      <c r="B108" s="132">
        <v>124</v>
      </c>
      <c r="C108" s="132">
        <v>3</v>
      </c>
      <c r="D108" s="24" t="s">
        <v>222</v>
      </c>
      <c r="E108" s="56" t="s">
        <v>223</v>
      </c>
      <c r="F108" s="137">
        <v>3100</v>
      </c>
      <c r="G108" s="137">
        <v>50</v>
      </c>
      <c r="H108" s="137">
        <v>46.5</v>
      </c>
      <c r="I108" s="24" t="s">
        <v>79</v>
      </c>
      <c r="J108" s="27" t="s">
        <v>178</v>
      </c>
      <c r="K108" s="133">
        <v>1.7102402000000001</v>
      </c>
      <c r="L108" s="133">
        <v>4.6189999999999998</v>
      </c>
      <c r="M108" s="133">
        <v>13.856999999999999</v>
      </c>
      <c r="N108" s="25" t="s">
        <v>176</v>
      </c>
      <c r="O108" s="25" t="s">
        <v>176</v>
      </c>
      <c r="P108" s="116">
        <v>0</v>
      </c>
    </row>
    <row r="109" spans="1:16" x14ac:dyDescent="0.3">
      <c r="A109" s="132">
        <v>1</v>
      </c>
      <c r="B109" s="132">
        <v>125</v>
      </c>
      <c r="C109" s="132">
        <v>1</v>
      </c>
      <c r="D109" s="24" t="s">
        <v>222</v>
      </c>
      <c r="E109" s="56" t="s">
        <v>223</v>
      </c>
      <c r="F109" s="137">
        <v>2221.0000012</v>
      </c>
      <c r="G109" s="137">
        <v>50</v>
      </c>
      <c r="H109" s="137">
        <v>46.5</v>
      </c>
      <c r="I109" s="24" t="s">
        <v>79</v>
      </c>
      <c r="J109" s="27" t="s">
        <v>178</v>
      </c>
      <c r="K109" s="133">
        <v>0.40843479999999999</v>
      </c>
      <c r="L109" s="133">
        <v>3.3092899999999998</v>
      </c>
      <c r="M109" s="133">
        <v>3.3092899999999998</v>
      </c>
      <c r="N109" s="25" t="s">
        <v>176</v>
      </c>
      <c r="O109" s="25" t="s">
        <v>176</v>
      </c>
      <c r="P109" s="116">
        <v>1</v>
      </c>
    </row>
    <row r="110" spans="1:16" x14ac:dyDescent="0.3">
      <c r="A110" s="132">
        <v>1</v>
      </c>
      <c r="B110" s="132">
        <v>126</v>
      </c>
      <c r="C110" s="132">
        <v>1</v>
      </c>
      <c r="D110" s="24" t="s">
        <v>222</v>
      </c>
      <c r="E110" s="56" t="s">
        <v>223</v>
      </c>
      <c r="F110" s="137">
        <v>2221.0000012</v>
      </c>
      <c r="G110" s="137">
        <v>50</v>
      </c>
      <c r="H110" s="137">
        <v>46.5</v>
      </c>
      <c r="I110" s="24" t="s">
        <v>79</v>
      </c>
      <c r="J110" s="27" t="s">
        <v>178</v>
      </c>
      <c r="K110" s="133">
        <v>0.40843479999999999</v>
      </c>
      <c r="L110" s="133">
        <v>3.3092899999999998</v>
      </c>
      <c r="M110" s="133">
        <v>3.3092899999999998</v>
      </c>
      <c r="N110" s="25" t="s">
        <v>176</v>
      </c>
      <c r="O110" s="25" t="s">
        <v>176</v>
      </c>
      <c r="P110" s="116">
        <v>0</v>
      </c>
    </row>
    <row r="111" spans="1:16" x14ac:dyDescent="0.3">
      <c r="A111" s="132">
        <v>1</v>
      </c>
      <c r="B111" s="132">
        <v>127</v>
      </c>
      <c r="C111" s="132">
        <v>1</v>
      </c>
      <c r="D111" s="24" t="s">
        <v>222</v>
      </c>
      <c r="E111" s="56" t="s">
        <v>223</v>
      </c>
      <c r="F111" s="137">
        <v>2142.4999988</v>
      </c>
      <c r="G111" s="137">
        <v>50</v>
      </c>
      <c r="H111" s="137">
        <v>46.5</v>
      </c>
      <c r="I111" s="24" t="s">
        <v>79</v>
      </c>
      <c r="J111" s="27" t="s">
        <v>178</v>
      </c>
      <c r="K111" s="133">
        <v>0.39399889999999999</v>
      </c>
      <c r="L111" s="133">
        <v>3.1923249999999999</v>
      </c>
      <c r="M111" s="133">
        <v>3.1923249999999999</v>
      </c>
      <c r="N111" s="25" t="s">
        <v>176</v>
      </c>
      <c r="O111" s="25" t="s">
        <v>176</v>
      </c>
      <c r="P111" s="116">
        <v>1</v>
      </c>
    </row>
    <row r="112" spans="1:16" x14ac:dyDescent="0.3">
      <c r="A112" s="132">
        <v>1</v>
      </c>
      <c r="B112" s="132">
        <v>128</v>
      </c>
      <c r="C112" s="132">
        <v>1</v>
      </c>
      <c r="D112" s="24" t="s">
        <v>222</v>
      </c>
      <c r="E112" s="56" t="s">
        <v>223</v>
      </c>
      <c r="F112" s="137">
        <v>2092.4999988</v>
      </c>
      <c r="G112" s="137">
        <v>50</v>
      </c>
      <c r="H112" s="137">
        <v>46.5</v>
      </c>
      <c r="I112" s="24" t="s">
        <v>79</v>
      </c>
      <c r="J112" s="27" t="s">
        <v>178</v>
      </c>
      <c r="K112" s="133">
        <v>0.38480409999999998</v>
      </c>
      <c r="L112" s="133">
        <v>3.1178249999999998</v>
      </c>
      <c r="M112" s="133">
        <v>3.1178249999999998</v>
      </c>
      <c r="N112" s="25" t="s">
        <v>176</v>
      </c>
      <c r="O112" s="25" t="s">
        <v>176</v>
      </c>
      <c r="P112" s="116">
        <v>0</v>
      </c>
    </row>
    <row r="113" spans="1:16" x14ac:dyDescent="0.3">
      <c r="A113" s="132">
        <v>1</v>
      </c>
      <c r="B113" s="132">
        <v>129</v>
      </c>
      <c r="C113" s="132">
        <v>1</v>
      </c>
      <c r="D113" s="24" t="s">
        <v>222</v>
      </c>
      <c r="E113" s="56" t="s">
        <v>223</v>
      </c>
      <c r="F113" s="137">
        <v>1501.4997983999999</v>
      </c>
      <c r="G113" s="137">
        <v>50</v>
      </c>
      <c r="H113" s="137">
        <v>46.5</v>
      </c>
      <c r="I113" s="24" t="s">
        <v>79</v>
      </c>
      <c r="J113" s="27" t="s">
        <v>178</v>
      </c>
      <c r="K113" s="133">
        <v>0.27612100000000001</v>
      </c>
      <c r="L113" s="133">
        <v>2.2372347000000001</v>
      </c>
      <c r="M113" s="133">
        <v>2.2372347000000001</v>
      </c>
      <c r="N113" s="25" t="s">
        <v>176</v>
      </c>
      <c r="O113" s="25" t="s">
        <v>176</v>
      </c>
      <c r="P113" s="116">
        <v>1</v>
      </c>
    </row>
    <row r="114" spans="1:16" x14ac:dyDescent="0.3">
      <c r="A114" s="132">
        <v>1</v>
      </c>
      <c r="B114" s="132">
        <v>130</v>
      </c>
      <c r="C114" s="132">
        <v>1</v>
      </c>
      <c r="D114" s="24" t="s">
        <v>222</v>
      </c>
      <c r="E114" s="56" t="s">
        <v>223</v>
      </c>
      <c r="F114" s="137">
        <v>1010</v>
      </c>
      <c r="G114" s="137">
        <v>50</v>
      </c>
      <c r="H114" s="137">
        <v>46.5</v>
      </c>
      <c r="I114" s="24" t="s">
        <v>79</v>
      </c>
      <c r="J114" s="27" t="s">
        <v>178</v>
      </c>
      <c r="K114" s="133">
        <v>0.18573580000000001</v>
      </c>
      <c r="L114" s="133">
        <v>1.5048999999999999</v>
      </c>
      <c r="M114" s="133">
        <v>1.5048999999999999</v>
      </c>
      <c r="N114" s="25" t="s">
        <v>176</v>
      </c>
      <c r="O114" s="25" t="s">
        <v>176</v>
      </c>
      <c r="P114" s="116">
        <v>0</v>
      </c>
    </row>
    <row r="115" spans="1:16" x14ac:dyDescent="0.3">
      <c r="A115" s="132">
        <v>1</v>
      </c>
      <c r="B115" s="132">
        <v>131</v>
      </c>
      <c r="C115" s="132">
        <v>1</v>
      </c>
      <c r="D115" s="24" t="s">
        <v>222</v>
      </c>
      <c r="E115" s="56" t="s">
        <v>223</v>
      </c>
      <c r="F115" s="137">
        <v>1010.0004652</v>
      </c>
      <c r="G115" s="137">
        <v>50</v>
      </c>
      <c r="H115" s="137">
        <v>46.5</v>
      </c>
      <c r="I115" s="24" t="s">
        <v>79</v>
      </c>
      <c r="J115" s="27" t="s">
        <v>178</v>
      </c>
      <c r="K115" s="133">
        <v>0.18573590000000001</v>
      </c>
      <c r="L115" s="133">
        <v>1.5049007000000001</v>
      </c>
      <c r="M115" s="133">
        <v>1.5049007000000001</v>
      </c>
      <c r="N115" s="25" t="s">
        <v>176</v>
      </c>
      <c r="O115" s="25" t="s">
        <v>176</v>
      </c>
      <c r="P115" s="116">
        <v>1</v>
      </c>
    </row>
    <row r="116" spans="1:16" x14ac:dyDescent="0.3">
      <c r="A116" s="132">
        <v>1</v>
      </c>
      <c r="B116" s="132">
        <v>132</v>
      </c>
      <c r="C116" s="132">
        <v>1</v>
      </c>
      <c r="D116" s="24" t="s">
        <v>222</v>
      </c>
      <c r="E116" s="56" t="s">
        <v>223</v>
      </c>
      <c r="F116" s="137">
        <v>352.50020160000003</v>
      </c>
      <c r="G116" s="137">
        <v>50</v>
      </c>
      <c r="H116" s="137">
        <v>46.5</v>
      </c>
      <c r="I116" s="24" t="s">
        <v>79</v>
      </c>
      <c r="J116" s="27" t="s">
        <v>178</v>
      </c>
      <c r="K116" s="133">
        <v>6.4823699999999998E-2</v>
      </c>
      <c r="L116" s="133">
        <v>0.52522530000000001</v>
      </c>
      <c r="M116" s="133">
        <v>0.52522530000000001</v>
      </c>
      <c r="N116" s="25" t="s">
        <v>176</v>
      </c>
      <c r="O116" s="25" t="s">
        <v>176</v>
      </c>
      <c r="P116" s="116">
        <v>0</v>
      </c>
    </row>
    <row r="117" spans="1:16" x14ac:dyDescent="0.3">
      <c r="A117" s="132">
        <v>1</v>
      </c>
      <c r="B117" s="132">
        <v>133</v>
      </c>
      <c r="C117" s="132">
        <v>1</v>
      </c>
      <c r="D117" s="24" t="s">
        <v>222</v>
      </c>
      <c r="E117" s="56" t="s">
        <v>223</v>
      </c>
      <c r="F117" s="137">
        <v>245.02500000000001</v>
      </c>
      <c r="G117" s="137">
        <v>50</v>
      </c>
      <c r="H117" s="137">
        <v>46.5</v>
      </c>
      <c r="I117" s="24" t="s">
        <v>79</v>
      </c>
      <c r="J117" s="27" t="s">
        <v>178</v>
      </c>
      <c r="K117" s="133">
        <v>4.5059299999999997E-2</v>
      </c>
      <c r="L117" s="133">
        <v>0.3650872</v>
      </c>
      <c r="M117" s="133">
        <v>0.3650872</v>
      </c>
      <c r="N117" s="25" t="s">
        <v>176</v>
      </c>
      <c r="O117" s="25" t="s">
        <v>176</v>
      </c>
      <c r="P117" s="116">
        <v>1</v>
      </c>
    </row>
    <row r="118" spans="1:16" x14ac:dyDescent="0.3">
      <c r="A118" s="132">
        <v>1</v>
      </c>
      <c r="B118" s="132">
        <v>134</v>
      </c>
      <c r="C118" s="132">
        <v>1</v>
      </c>
      <c r="D118" s="24" t="s">
        <v>222</v>
      </c>
      <c r="E118" s="56" t="s">
        <v>223</v>
      </c>
      <c r="F118" s="137">
        <v>245.02500000000001</v>
      </c>
      <c r="G118" s="137">
        <v>50</v>
      </c>
      <c r="H118" s="137">
        <v>46.5</v>
      </c>
      <c r="I118" s="24" t="s">
        <v>79</v>
      </c>
      <c r="J118" s="27" t="s">
        <v>178</v>
      </c>
      <c r="K118" s="133">
        <v>4.5059299999999997E-2</v>
      </c>
      <c r="L118" s="133">
        <v>0.3650872</v>
      </c>
      <c r="M118" s="133">
        <v>0.3650872</v>
      </c>
      <c r="N118" s="25" t="s">
        <v>176</v>
      </c>
      <c r="O118" s="25" t="s">
        <v>176</v>
      </c>
      <c r="P118" s="116">
        <v>0</v>
      </c>
    </row>
    <row r="119" spans="1:16" x14ac:dyDescent="0.3">
      <c r="A119" s="132">
        <v>1</v>
      </c>
      <c r="B119" s="132">
        <v>135</v>
      </c>
      <c r="C119" s="132">
        <v>1</v>
      </c>
      <c r="D119" s="24" t="s">
        <v>222</v>
      </c>
      <c r="E119" s="56" t="s">
        <v>223</v>
      </c>
      <c r="F119" s="137">
        <v>245</v>
      </c>
      <c r="G119" s="137">
        <v>50</v>
      </c>
      <c r="H119" s="137">
        <v>46.5</v>
      </c>
      <c r="I119" s="24" t="s">
        <v>79</v>
      </c>
      <c r="J119" s="27" t="s">
        <v>178</v>
      </c>
      <c r="K119" s="133">
        <v>4.5054700000000003E-2</v>
      </c>
      <c r="L119" s="133">
        <v>0.36504999999999999</v>
      </c>
      <c r="M119" s="133">
        <v>0.36504999999999999</v>
      </c>
      <c r="N119" s="25" t="s">
        <v>176</v>
      </c>
      <c r="O119" s="25" t="s">
        <v>176</v>
      </c>
      <c r="P119" s="116">
        <v>1</v>
      </c>
    </row>
    <row r="120" spans="1:16" x14ac:dyDescent="0.3">
      <c r="A120" s="132">
        <v>1</v>
      </c>
      <c r="B120" s="132">
        <v>136</v>
      </c>
      <c r="C120" s="132">
        <v>1</v>
      </c>
      <c r="D120" s="24" t="s">
        <v>222</v>
      </c>
      <c r="E120" s="56" t="s">
        <v>223</v>
      </c>
      <c r="F120" s="137">
        <v>244.97499999999999</v>
      </c>
      <c r="G120" s="137">
        <v>50</v>
      </c>
      <c r="H120" s="137">
        <v>46.5</v>
      </c>
      <c r="I120" s="24" t="s">
        <v>79</v>
      </c>
      <c r="J120" s="27" t="s">
        <v>178</v>
      </c>
      <c r="K120" s="133">
        <v>4.5050100000000003E-2</v>
      </c>
      <c r="L120" s="133">
        <v>0.36501270000000002</v>
      </c>
      <c r="M120" s="133">
        <v>0.36501270000000002</v>
      </c>
      <c r="N120" s="25" t="s">
        <v>176</v>
      </c>
      <c r="O120" s="25" t="s">
        <v>176</v>
      </c>
      <c r="P120" s="116">
        <v>0</v>
      </c>
    </row>
    <row r="121" spans="1:16" x14ac:dyDescent="0.3">
      <c r="A121" s="132">
        <v>1</v>
      </c>
      <c r="B121" s="132">
        <v>150</v>
      </c>
      <c r="C121" s="132">
        <v>4</v>
      </c>
      <c r="D121" s="24" t="s">
        <v>224</v>
      </c>
      <c r="E121" s="56" t="s">
        <v>225</v>
      </c>
      <c r="F121" s="137">
        <v>50</v>
      </c>
      <c r="G121" s="137">
        <v>47</v>
      </c>
      <c r="H121" s="137">
        <v>2</v>
      </c>
      <c r="I121" s="24" t="s">
        <v>79</v>
      </c>
      <c r="J121" s="27" t="s">
        <v>178</v>
      </c>
      <c r="K121" s="133">
        <v>1.6506900000000001E-2</v>
      </c>
      <c r="L121" s="133">
        <v>1.0130200000000001E-2</v>
      </c>
      <c r="M121" s="133">
        <v>4.0520899999999999E-2</v>
      </c>
      <c r="N121" s="25" t="s">
        <v>176</v>
      </c>
      <c r="O121" s="25" t="s">
        <v>176</v>
      </c>
      <c r="P121" s="116">
        <v>1</v>
      </c>
    </row>
    <row r="122" spans="1:16" x14ac:dyDescent="0.3">
      <c r="A122" s="132">
        <v>1</v>
      </c>
      <c r="B122" s="132">
        <v>160</v>
      </c>
      <c r="C122" s="132">
        <v>7</v>
      </c>
      <c r="D122" s="24" t="s">
        <v>226</v>
      </c>
      <c r="E122" s="56" t="s">
        <v>227</v>
      </c>
      <c r="F122" s="137">
        <v>120</v>
      </c>
      <c r="G122" s="137">
        <v>6</v>
      </c>
      <c r="H122" s="137">
        <v>12</v>
      </c>
      <c r="I122" s="24" t="s">
        <v>195</v>
      </c>
      <c r="J122" s="27" t="s">
        <v>176</v>
      </c>
      <c r="K122" s="133">
        <v>4.1246400000000003E-2</v>
      </c>
      <c r="L122" s="133">
        <v>2.09809E-2</v>
      </c>
      <c r="M122" s="133">
        <v>0.146866</v>
      </c>
      <c r="N122" s="25" t="s">
        <v>176</v>
      </c>
      <c r="O122" s="25" t="s">
        <v>176</v>
      </c>
      <c r="P122" s="116">
        <v>0</v>
      </c>
    </row>
    <row r="123" spans="1:16" x14ac:dyDescent="0.3">
      <c r="A123" s="132">
        <v>1</v>
      </c>
      <c r="B123" s="132">
        <v>161</v>
      </c>
      <c r="C123" s="132">
        <v>6</v>
      </c>
      <c r="D123" s="24" t="s">
        <v>228</v>
      </c>
      <c r="E123" s="56" t="s">
        <v>229</v>
      </c>
      <c r="F123" s="137">
        <v>60</v>
      </c>
      <c r="G123" s="137">
        <v>60</v>
      </c>
      <c r="H123" s="137">
        <v>6</v>
      </c>
      <c r="I123" s="24" t="s">
        <v>195</v>
      </c>
      <c r="J123" s="27" t="s">
        <v>176</v>
      </c>
      <c r="K123" s="133">
        <v>3.0940499999999999E-2</v>
      </c>
      <c r="L123" s="133">
        <v>1.9737299999999999E-2</v>
      </c>
      <c r="M123" s="133">
        <v>0.118424</v>
      </c>
      <c r="N123" s="25" t="s">
        <v>176</v>
      </c>
      <c r="O123" s="25" t="s">
        <v>176</v>
      </c>
      <c r="P123" s="116">
        <v>1</v>
      </c>
    </row>
    <row r="124" spans="1:16" ht="15.6" x14ac:dyDescent="0.3">
      <c r="A124" t="s">
        <v>176</v>
      </c>
      <c r="B124" t="s">
        <v>176</v>
      </c>
      <c r="C124" t="s">
        <v>176</v>
      </c>
      <c r="D124" t="s">
        <v>176</v>
      </c>
      <c r="E124" t="s">
        <v>176</v>
      </c>
      <c r="F124" t="s">
        <v>176</v>
      </c>
      <c r="G124" t="s">
        <v>176</v>
      </c>
      <c r="H124" t="s">
        <v>176</v>
      </c>
      <c r="I124" t="s">
        <v>176</v>
      </c>
      <c r="J124" t="s">
        <v>176</v>
      </c>
      <c r="K124" s="134">
        <f>SUMIF(A11:A123,"=1",K11:K123)</f>
        <v>31.386739699999996</v>
      </c>
      <c r="L124" s="135" t="s">
        <v>176</v>
      </c>
      <c r="M124" s="134">
        <f>SUMIF(A11:A123,"=1",M11:M123)</f>
        <v>333.91433220000005</v>
      </c>
      <c r="N124" s="110" t="s">
        <v>176</v>
      </c>
      <c r="O124" s="110" t="s">
        <v>176</v>
      </c>
      <c r="P124" t="s">
        <v>176</v>
      </c>
    </row>
  </sheetData>
  <mergeCells count="4">
    <mergeCell ref="A1:O4"/>
    <mergeCell ref="A5:O5"/>
    <mergeCell ref="A6:O6"/>
    <mergeCell ref="A7:O7"/>
  </mergeCells>
  <conditionalFormatting sqref="A5">
    <cfRule type="expression" dxfId="146" priority="11">
      <formula>$P9=1</formula>
    </cfRule>
  </conditionalFormatting>
  <conditionalFormatting sqref="D21">
    <cfRule type="expression" dxfId="145" priority="136">
      <formula>$P3=1</formula>
    </cfRule>
  </conditionalFormatting>
  <conditionalFormatting sqref="E13:E186 J17:P21">
    <cfRule type="expression" dxfId="143" priority="14">
      <formula>$P13=1</formula>
    </cfRule>
  </conditionalFormatting>
  <conditionalFormatting sqref="F12:H12">
    <cfRule type="expression" dxfId="141" priority="5">
      <formula>$O12=1</formula>
    </cfRule>
  </conditionalFormatting>
  <conditionalFormatting sqref="F8:P11 A22:D1048576 F22:P1048576">
    <cfRule type="expression" dxfId="140" priority="24">
      <formula>$P8=1</formula>
    </cfRule>
  </conditionalFormatting>
  <conditionalFormatting sqref="P5:P7 A8:D16 I12:P12 F13:P16 A17:C21">
    <cfRule type="expression" dxfId="139" priority="36">
      <formula>$P5=1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5" id="{890EC61C-7D96-40CA-BCF7-6BCF852F4B3E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E8:E12</xm:sqref>
        </x14:conditionalFormatting>
        <x14:conditionalFormatting xmlns:xm="http://schemas.microsoft.com/office/excel/2006/main">
          <x14:cfRule type="expression" priority="128" id="{890EC61C-7D96-40CA-BCF7-6BCF852F4B3E}">
            <xm:f>Profielen!$J185=1</xm:f>
            <x14:dxf>
              <fill>
                <patternFill>
                  <bgColor theme="0" tint="-4.9989318521683403E-2"/>
                </patternFill>
              </fill>
            </x14:dxf>
          </x14:cfRule>
          <xm:sqref>E187:E1048576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2"/>
  <sheetViews>
    <sheetView showZeros="0" zoomScaleNormal="100" zoomScaleSheetLayoutView="115" workbookViewId="0">
      <selection activeCell="A12" sqref="A12"/>
    </sheetView>
  </sheetViews>
  <sheetFormatPr defaultColWidth="11.44140625" defaultRowHeight="14.4" x14ac:dyDescent="0.3"/>
  <cols>
    <col min="1" max="1" width="12.88671875" customWidth="1"/>
    <col min="2" max="2" width="7.6640625" customWidth="1"/>
    <col min="3" max="3" width="8.5546875" customWidth="1"/>
    <col min="4" max="4" width="28.6640625" customWidth="1"/>
    <col min="5" max="5" width="26.44140625" customWidth="1"/>
    <col min="6" max="8" width="14.6640625" customWidth="1"/>
    <col min="9" max="9" width="15.6640625" customWidth="1"/>
    <col min="10" max="10" width="25.6640625" customWidth="1"/>
    <col min="11" max="11" width="18.6640625" customWidth="1"/>
    <col min="12" max="15" width="12.6640625" customWidth="1"/>
    <col min="16" max="16" width="19.109375" hidden="1" customWidth="1"/>
    <col min="24" max="24" width="6.44140625" customWidth="1"/>
    <col min="25" max="25" width="21.109375" customWidth="1"/>
    <col min="26" max="26" width="11.44140625" customWidth="1"/>
  </cols>
  <sheetData>
    <row r="1" spans="1:16" ht="39.9" customHeight="1" x14ac:dyDescent="0.3">
      <c r="A1" s="208" t="s">
        <v>230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</row>
    <row r="2" spans="1:16" x14ac:dyDescent="0.3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6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6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16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</row>
    <row r="6" spans="1:16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</row>
    <row r="7" spans="1:16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16" x14ac:dyDescent="0.3">
      <c r="A8" s="4"/>
      <c r="B8" s="4"/>
      <c r="C8" s="111"/>
      <c r="D8" s="112"/>
      <c r="E8" s="15"/>
      <c r="F8" s="113"/>
      <c r="G8" s="113"/>
      <c r="H8" s="113"/>
      <c r="I8" s="6"/>
      <c r="J8" s="6"/>
      <c r="K8" s="7"/>
      <c r="L8" s="7"/>
      <c r="M8" s="4"/>
      <c r="N8" s="4"/>
      <c r="O8" s="4"/>
    </row>
    <row r="9" spans="1:16" x14ac:dyDescent="0.3">
      <c r="A9" s="31" t="s">
        <v>160</v>
      </c>
      <c r="B9" s="30" t="s">
        <v>161</v>
      </c>
      <c r="C9" s="30" t="s">
        <v>162</v>
      </c>
      <c r="D9" s="30" t="s">
        <v>163</v>
      </c>
      <c r="E9" s="30" t="s">
        <v>164</v>
      </c>
      <c r="F9" s="30" t="s">
        <v>165</v>
      </c>
      <c r="G9" s="30" t="s">
        <v>166</v>
      </c>
      <c r="H9" s="30" t="s">
        <v>167</v>
      </c>
      <c r="I9" s="30" t="s">
        <v>168</v>
      </c>
      <c r="J9" s="30" t="s">
        <v>44</v>
      </c>
      <c r="K9" s="30" t="s">
        <v>169</v>
      </c>
      <c r="L9" s="64" t="s">
        <v>170</v>
      </c>
      <c r="M9" s="64" t="s">
        <v>171</v>
      </c>
      <c r="N9" s="114" t="s">
        <v>172</v>
      </c>
      <c r="O9" s="115" t="s">
        <v>173</v>
      </c>
    </row>
    <row r="10" spans="1:16" x14ac:dyDescent="0.3">
      <c r="E10" s="18"/>
      <c r="K10" s="135" t="s">
        <v>174</v>
      </c>
    </row>
    <row r="11" spans="1:16" x14ac:dyDescent="0.3">
      <c r="A11" s="160"/>
      <c r="B11" s="130"/>
      <c r="C11" s="130"/>
      <c r="D11" s="83"/>
      <c r="E11" s="83"/>
      <c r="F11" s="85"/>
      <c r="G11" s="85"/>
      <c r="H11" s="85"/>
      <c r="I11" s="83"/>
      <c r="J11" s="83"/>
      <c r="K11" s="164"/>
      <c r="L11" s="164"/>
      <c r="M11" s="164"/>
      <c r="N11" s="84"/>
      <c r="O11" s="84"/>
    </row>
    <row r="12" spans="1:16" x14ac:dyDescent="0.3">
      <c r="A12" s="131">
        <v>1</v>
      </c>
      <c r="B12" s="159">
        <v>1</v>
      </c>
      <c r="C12" s="132">
        <v>1</v>
      </c>
      <c r="D12" s="24" t="s">
        <v>175</v>
      </c>
      <c r="E12" s="24" t="s">
        <v>176</v>
      </c>
      <c r="F12" s="133">
        <v>200</v>
      </c>
      <c r="G12" s="133">
        <v>200</v>
      </c>
      <c r="H12" s="133">
        <v>1452.4824467999999</v>
      </c>
      <c r="I12" s="24" t="s">
        <v>176</v>
      </c>
      <c r="J12" s="24" t="s">
        <v>176</v>
      </c>
      <c r="K12" s="133">
        <v>0.77831740000000005</v>
      </c>
      <c r="L12" s="133">
        <v>11.0547871</v>
      </c>
      <c r="M12" s="133">
        <v>11.0547871</v>
      </c>
      <c r="N12" s="25" t="s">
        <v>176</v>
      </c>
      <c r="O12" s="25" t="s">
        <v>176</v>
      </c>
      <c r="P12" s="116">
        <v>0</v>
      </c>
    </row>
    <row r="13" spans="1:16" x14ac:dyDescent="0.3">
      <c r="A13" s="131">
        <v>1</v>
      </c>
      <c r="B13" s="159">
        <v>2</v>
      </c>
      <c r="C13" s="132">
        <v>1</v>
      </c>
      <c r="D13" s="24" t="s">
        <v>184</v>
      </c>
      <c r="E13" s="24" t="s">
        <v>176</v>
      </c>
      <c r="F13" s="133">
        <v>200.00000009999999</v>
      </c>
      <c r="G13" s="133">
        <v>200</v>
      </c>
      <c r="H13" s="133">
        <v>3030</v>
      </c>
      <c r="I13" s="24" t="s">
        <v>176</v>
      </c>
      <c r="J13" s="24" t="s">
        <v>176</v>
      </c>
      <c r="K13" s="133">
        <v>1.5222993</v>
      </c>
      <c r="L13" s="133">
        <v>21.611189499999998</v>
      </c>
      <c r="M13" s="133">
        <v>21.611189499999998</v>
      </c>
      <c r="N13" s="25" t="s">
        <v>176</v>
      </c>
      <c r="O13" s="25" t="s">
        <v>176</v>
      </c>
      <c r="P13" s="116">
        <v>1</v>
      </c>
    </row>
    <row r="14" spans="1:16" x14ac:dyDescent="0.3">
      <c r="A14" s="131">
        <v>1</v>
      </c>
      <c r="B14" s="159">
        <v>3</v>
      </c>
      <c r="C14" s="132">
        <v>1</v>
      </c>
      <c r="D14" s="24" t="s">
        <v>184</v>
      </c>
      <c r="E14" s="24" t="s">
        <v>176</v>
      </c>
      <c r="F14" s="133">
        <v>200.00000009999999</v>
      </c>
      <c r="G14" s="133">
        <v>200</v>
      </c>
      <c r="H14" s="133">
        <v>3030</v>
      </c>
      <c r="I14" s="24" t="s">
        <v>176</v>
      </c>
      <c r="J14" s="24" t="s">
        <v>176</v>
      </c>
      <c r="K14" s="133">
        <v>1.4165945</v>
      </c>
      <c r="L14" s="133">
        <v>20.3234961</v>
      </c>
      <c r="M14" s="133">
        <v>20.3234961</v>
      </c>
      <c r="N14" s="25" t="s">
        <v>176</v>
      </c>
      <c r="O14" s="25" t="s">
        <v>176</v>
      </c>
      <c r="P14" s="116">
        <v>0</v>
      </c>
    </row>
    <row r="15" spans="1:16" x14ac:dyDescent="0.3">
      <c r="A15" s="131">
        <v>1</v>
      </c>
      <c r="B15" s="159">
        <v>4</v>
      </c>
      <c r="C15" s="132">
        <v>6</v>
      </c>
      <c r="D15" s="24" t="s">
        <v>185</v>
      </c>
      <c r="E15" s="24" t="s">
        <v>186</v>
      </c>
      <c r="F15" s="133">
        <v>80</v>
      </c>
      <c r="G15" s="133">
        <v>80</v>
      </c>
      <c r="H15" s="133">
        <v>22</v>
      </c>
      <c r="I15" s="24" t="s">
        <v>176</v>
      </c>
      <c r="J15" s="24" t="s">
        <v>178</v>
      </c>
      <c r="K15" s="133">
        <v>6.6336000000000006E-2</v>
      </c>
      <c r="L15" s="133">
        <v>0</v>
      </c>
      <c r="M15" s="133">
        <v>0</v>
      </c>
      <c r="N15" s="25" t="s">
        <v>176</v>
      </c>
      <c r="O15" s="25" t="s">
        <v>176</v>
      </c>
      <c r="P15" s="116">
        <v>1</v>
      </c>
    </row>
    <row r="16" spans="1:16" x14ac:dyDescent="0.3">
      <c r="A16" s="131">
        <v>1</v>
      </c>
      <c r="B16" s="159">
        <v>5</v>
      </c>
      <c r="C16" s="132">
        <v>2</v>
      </c>
      <c r="D16" s="24" t="s">
        <v>188</v>
      </c>
      <c r="E16" s="24" t="s">
        <v>176</v>
      </c>
      <c r="F16" s="133">
        <v>1330</v>
      </c>
      <c r="G16" s="133">
        <v>60</v>
      </c>
      <c r="H16" s="133">
        <v>1400</v>
      </c>
      <c r="I16" s="24" t="s">
        <v>176</v>
      </c>
      <c r="J16" s="24" t="s">
        <v>176</v>
      </c>
      <c r="K16" s="133">
        <v>10.5573467</v>
      </c>
      <c r="L16" s="133">
        <v>43.820225899999997</v>
      </c>
      <c r="M16" s="133">
        <v>87.640451799999994</v>
      </c>
      <c r="N16" s="25" t="s">
        <v>176</v>
      </c>
      <c r="O16" s="25" t="s">
        <v>176</v>
      </c>
      <c r="P16" s="116">
        <v>0</v>
      </c>
    </row>
    <row r="17" spans="1:16" x14ac:dyDescent="0.3">
      <c r="A17" s="131">
        <v>1</v>
      </c>
      <c r="B17" s="159">
        <v>6</v>
      </c>
      <c r="C17" s="132">
        <v>1</v>
      </c>
      <c r="D17" s="24" t="s">
        <v>188</v>
      </c>
      <c r="E17" s="24" t="s">
        <v>176</v>
      </c>
      <c r="F17" s="133">
        <v>817.00014910000004</v>
      </c>
      <c r="G17" s="133">
        <v>69.330126699999994</v>
      </c>
      <c r="H17" s="133">
        <v>1422.0000004000001</v>
      </c>
      <c r="I17" s="24" t="s">
        <v>176</v>
      </c>
      <c r="J17" s="24" t="s">
        <v>176</v>
      </c>
      <c r="K17" s="133">
        <v>3.5645123000000001</v>
      </c>
      <c r="L17" s="133">
        <v>28.8751356</v>
      </c>
      <c r="M17" s="133">
        <v>28.8751356</v>
      </c>
      <c r="N17" s="25" t="s">
        <v>176</v>
      </c>
      <c r="O17" s="25" t="s">
        <v>176</v>
      </c>
      <c r="P17" s="116">
        <v>1</v>
      </c>
    </row>
    <row r="18" spans="1:16" x14ac:dyDescent="0.3">
      <c r="A18" s="131">
        <v>1</v>
      </c>
      <c r="B18" s="159">
        <v>7</v>
      </c>
      <c r="C18" s="132">
        <v>10</v>
      </c>
      <c r="D18" s="24" t="s">
        <v>208</v>
      </c>
      <c r="E18" s="24" t="s">
        <v>176</v>
      </c>
      <c r="F18" s="133">
        <v>214.9999895</v>
      </c>
      <c r="G18" s="133">
        <v>204.99999879999999</v>
      </c>
      <c r="H18" s="133">
        <v>602.4</v>
      </c>
      <c r="I18" s="24" t="s">
        <v>176</v>
      </c>
      <c r="J18" s="24" t="s">
        <v>176</v>
      </c>
      <c r="K18" s="133">
        <v>2.4141870999999999</v>
      </c>
      <c r="L18" s="133">
        <v>4.0516044000000004</v>
      </c>
      <c r="M18" s="133">
        <v>40.516044200000003</v>
      </c>
      <c r="N18" s="25" t="s">
        <v>176</v>
      </c>
      <c r="O18" s="25" t="s">
        <v>176</v>
      </c>
      <c r="P18" s="116">
        <v>0</v>
      </c>
    </row>
    <row r="19" spans="1:16" x14ac:dyDescent="0.3">
      <c r="A19" s="131">
        <v>1</v>
      </c>
      <c r="B19" s="159">
        <v>8</v>
      </c>
      <c r="C19" s="132">
        <v>9</v>
      </c>
      <c r="D19" s="24" t="s">
        <v>214</v>
      </c>
      <c r="E19" s="24" t="s">
        <v>176</v>
      </c>
      <c r="F19" s="133">
        <v>214.9999895</v>
      </c>
      <c r="G19" s="133">
        <v>204.99999879999999</v>
      </c>
      <c r="H19" s="133">
        <v>602.4</v>
      </c>
      <c r="I19" s="24" t="s">
        <v>176</v>
      </c>
      <c r="J19" s="24" t="s">
        <v>176</v>
      </c>
      <c r="K19" s="133">
        <v>2.1105784000000001</v>
      </c>
      <c r="L19" s="133">
        <v>4.0516044000000004</v>
      </c>
      <c r="M19" s="133">
        <v>36.464439800000001</v>
      </c>
      <c r="N19" s="25" t="s">
        <v>176</v>
      </c>
      <c r="O19" s="25" t="s">
        <v>176</v>
      </c>
      <c r="P19" s="116">
        <v>1</v>
      </c>
    </row>
    <row r="20" spans="1:16" x14ac:dyDescent="0.3">
      <c r="A20" s="131">
        <v>1</v>
      </c>
      <c r="B20" s="159">
        <v>9</v>
      </c>
      <c r="C20" s="132">
        <v>2</v>
      </c>
      <c r="D20" s="24" t="s">
        <v>215</v>
      </c>
      <c r="E20" s="24" t="s">
        <v>176</v>
      </c>
      <c r="F20" s="133">
        <v>214.9999895</v>
      </c>
      <c r="G20" s="133">
        <v>204.99999879999999</v>
      </c>
      <c r="H20" s="133">
        <v>602.4</v>
      </c>
      <c r="I20" s="24" t="s">
        <v>176</v>
      </c>
      <c r="J20" s="24" t="s">
        <v>176</v>
      </c>
      <c r="K20" s="133">
        <v>0.47703299999999998</v>
      </c>
      <c r="L20" s="133">
        <v>4.0516044000000004</v>
      </c>
      <c r="M20" s="133">
        <v>8.1032088000000009</v>
      </c>
      <c r="N20" s="25" t="s">
        <v>176</v>
      </c>
      <c r="O20" s="25" t="s">
        <v>176</v>
      </c>
      <c r="P20" s="116">
        <v>0</v>
      </c>
    </row>
    <row r="21" spans="1:16" x14ac:dyDescent="0.3">
      <c r="A21" s="131">
        <v>1</v>
      </c>
      <c r="B21" s="159">
        <v>10</v>
      </c>
      <c r="C21" s="132">
        <v>2</v>
      </c>
      <c r="D21" s="24" t="s">
        <v>215</v>
      </c>
      <c r="E21" s="24" t="s">
        <v>176</v>
      </c>
      <c r="F21" s="133">
        <v>214.9999895</v>
      </c>
      <c r="G21" s="133">
        <v>204.99999879999999</v>
      </c>
      <c r="H21" s="133">
        <v>602.4</v>
      </c>
      <c r="I21" s="24" t="s">
        <v>176</v>
      </c>
      <c r="J21" s="24" t="s">
        <v>176</v>
      </c>
      <c r="K21" s="133">
        <v>0.47703299999999998</v>
      </c>
      <c r="L21" s="133">
        <v>4.0516044000000004</v>
      </c>
      <c r="M21" s="133">
        <v>8.1032088000000009</v>
      </c>
      <c r="N21" s="25" t="s">
        <v>176</v>
      </c>
      <c r="O21" s="25" t="s">
        <v>176</v>
      </c>
      <c r="P21" s="116">
        <v>1</v>
      </c>
    </row>
    <row r="22" spans="1:16" x14ac:dyDescent="0.3">
      <c r="A22" s="131">
        <v>1</v>
      </c>
      <c r="B22" s="159">
        <v>11</v>
      </c>
      <c r="C22" s="132">
        <v>1</v>
      </c>
      <c r="D22" s="24" t="s">
        <v>216</v>
      </c>
      <c r="E22" s="24" t="s">
        <v>176</v>
      </c>
      <c r="F22" s="133">
        <v>200</v>
      </c>
      <c r="G22" s="133">
        <v>200</v>
      </c>
      <c r="H22" s="133">
        <v>1452.4824467999999</v>
      </c>
      <c r="I22" s="24" t="s">
        <v>176</v>
      </c>
      <c r="J22" s="24" t="s">
        <v>176</v>
      </c>
      <c r="K22" s="133">
        <v>0.84815739999999995</v>
      </c>
      <c r="L22" s="133">
        <v>11.859242099999999</v>
      </c>
      <c r="M22" s="133">
        <v>11.859242099999999</v>
      </c>
      <c r="N22" s="25" t="s">
        <v>176</v>
      </c>
      <c r="O22" s="25" t="s">
        <v>176</v>
      </c>
      <c r="P22" s="116">
        <v>0</v>
      </c>
    </row>
    <row r="23" spans="1:16" x14ac:dyDescent="0.3">
      <c r="A23" s="131">
        <v>1</v>
      </c>
      <c r="B23" s="159">
        <v>12</v>
      </c>
      <c r="C23" s="132">
        <v>1</v>
      </c>
      <c r="D23" s="24" t="s">
        <v>216</v>
      </c>
      <c r="E23" s="24" t="s">
        <v>176</v>
      </c>
      <c r="F23" s="133">
        <v>200</v>
      </c>
      <c r="G23" s="133">
        <v>200</v>
      </c>
      <c r="H23" s="133">
        <v>1152.4824478</v>
      </c>
      <c r="I23" s="24" t="s">
        <v>176</v>
      </c>
      <c r="J23" s="24" t="s">
        <v>176</v>
      </c>
      <c r="K23" s="133">
        <v>0.62565219999999999</v>
      </c>
      <c r="L23" s="133">
        <v>9.7183025999999995</v>
      </c>
      <c r="M23" s="133">
        <v>9.7183025999999995</v>
      </c>
      <c r="N23" s="25" t="s">
        <v>176</v>
      </c>
      <c r="O23" s="25" t="s">
        <v>176</v>
      </c>
      <c r="P23" s="116">
        <v>1</v>
      </c>
    </row>
    <row r="24" spans="1:16" x14ac:dyDescent="0.3">
      <c r="A24" s="131">
        <v>1</v>
      </c>
      <c r="B24" s="159">
        <v>106</v>
      </c>
      <c r="C24" s="132">
        <v>1</v>
      </c>
      <c r="D24" s="24" t="s">
        <v>220</v>
      </c>
      <c r="E24" s="24" t="s">
        <v>176</v>
      </c>
      <c r="F24" s="133">
        <v>2084.9997672</v>
      </c>
      <c r="G24" s="133">
        <v>30</v>
      </c>
      <c r="H24" s="133">
        <v>30</v>
      </c>
      <c r="I24" s="24" t="s">
        <v>79</v>
      </c>
      <c r="J24" s="24" t="s">
        <v>178</v>
      </c>
      <c r="K24" s="133">
        <v>0.19599</v>
      </c>
      <c r="L24" s="133">
        <v>1.4323948</v>
      </c>
      <c r="M24" s="133">
        <v>1.4323948</v>
      </c>
      <c r="N24" s="25" t="s">
        <v>176</v>
      </c>
      <c r="O24" s="25" t="s">
        <v>176</v>
      </c>
      <c r="P24" s="116">
        <v>0</v>
      </c>
    </row>
    <row r="25" spans="1:16" x14ac:dyDescent="0.3">
      <c r="A25" s="131">
        <v>1</v>
      </c>
      <c r="B25" s="159">
        <v>107</v>
      </c>
      <c r="C25" s="132">
        <v>1</v>
      </c>
      <c r="D25" s="24" t="s">
        <v>220</v>
      </c>
      <c r="E25" s="24" t="s">
        <v>176</v>
      </c>
      <c r="F25" s="133">
        <v>2034.9997672</v>
      </c>
      <c r="G25" s="133">
        <v>30</v>
      </c>
      <c r="H25" s="133">
        <v>30</v>
      </c>
      <c r="I25" s="24" t="s">
        <v>79</v>
      </c>
      <c r="J25" s="24" t="s">
        <v>178</v>
      </c>
      <c r="K25" s="133">
        <v>0.19128999999999999</v>
      </c>
      <c r="L25" s="133">
        <v>1.3980448000000001</v>
      </c>
      <c r="M25" s="133">
        <v>1.3980448000000001</v>
      </c>
      <c r="N25" s="25" t="s">
        <v>176</v>
      </c>
      <c r="O25" s="25" t="s">
        <v>176</v>
      </c>
      <c r="P25" s="116">
        <v>1</v>
      </c>
    </row>
    <row r="26" spans="1:16" x14ac:dyDescent="0.3">
      <c r="A26" s="131">
        <v>1</v>
      </c>
      <c r="B26" s="159">
        <v>108</v>
      </c>
      <c r="C26" s="132">
        <v>1</v>
      </c>
      <c r="D26" s="24" t="s">
        <v>220</v>
      </c>
      <c r="E26" s="24" t="s">
        <v>176</v>
      </c>
      <c r="F26" s="133">
        <v>2009.9999992</v>
      </c>
      <c r="G26" s="133">
        <v>30</v>
      </c>
      <c r="H26" s="133">
        <v>30</v>
      </c>
      <c r="I26" s="24" t="s">
        <v>79</v>
      </c>
      <c r="J26" s="24" t="s">
        <v>178</v>
      </c>
      <c r="K26" s="133">
        <v>0.18894</v>
      </c>
      <c r="L26" s="133">
        <v>1.38087</v>
      </c>
      <c r="M26" s="133">
        <v>1.38087</v>
      </c>
      <c r="N26" s="25" t="s">
        <v>176</v>
      </c>
      <c r="O26" s="25" t="s">
        <v>176</v>
      </c>
      <c r="P26" s="116">
        <v>0</v>
      </c>
    </row>
    <row r="27" spans="1:16" x14ac:dyDescent="0.3">
      <c r="A27" s="131">
        <v>1</v>
      </c>
      <c r="B27" s="159">
        <v>109</v>
      </c>
      <c r="C27" s="132">
        <v>1</v>
      </c>
      <c r="D27" s="24" t="s">
        <v>220</v>
      </c>
      <c r="E27" s="24" t="s">
        <v>176</v>
      </c>
      <c r="F27" s="133">
        <v>1554.0002328</v>
      </c>
      <c r="G27" s="133">
        <v>30</v>
      </c>
      <c r="H27" s="133">
        <v>30</v>
      </c>
      <c r="I27" s="24" t="s">
        <v>79</v>
      </c>
      <c r="J27" s="24" t="s">
        <v>178</v>
      </c>
      <c r="K27" s="133">
        <v>0.14607600000000001</v>
      </c>
      <c r="L27" s="133">
        <v>1.0675981999999999</v>
      </c>
      <c r="M27" s="133">
        <v>1.0675981999999999</v>
      </c>
      <c r="N27" s="25" t="s">
        <v>176</v>
      </c>
      <c r="O27" s="25" t="s">
        <v>176</v>
      </c>
      <c r="P27" s="116">
        <v>1</v>
      </c>
    </row>
    <row r="28" spans="1:16" x14ac:dyDescent="0.3">
      <c r="A28" s="131">
        <v>1</v>
      </c>
      <c r="B28" s="159">
        <v>110</v>
      </c>
      <c r="C28" s="132">
        <v>1</v>
      </c>
      <c r="D28" s="24" t="s">
        <v>220</v>
      </c>
      <c r="E28" s="24" t="s">
        <v>176</v>
      </c>
      <c r="F28" s="133">
        <v>1554.0002328</v>
      </c>
      <c r="G28" s="133">
        <v>30</v>
      </c>
      <c r="H28" s="133">
        <v>30</v>
      </c>
      <c r="I28" s="24" t="s">
        <v>79</v>
      </c>
      <c r="J28" s="24" t="s">
        <v>178</v>
      </c>
      <c r="K28" s="133">
        <v>0.14607600000000001</v>
      </c>
      <c r="L28" s="133">
        <v>1.0675981999999999</v>
      </c>
      <c r="M28" s="133">
        <v>1.0675981999999999</v>
      </c>
      <c r="N28" s="25" t="s">
        <v>176</v>
      </c>
      <c r="O28" s="25" t="s">
        <v>176</v>
      </c>
      <c r="P28" s="116">
        <v>0</v>
      </c>
    </row>
    <row r="29" spans="1:16" x14ac:dyDescent="0.3">
      <c r="A29" s="131">
        <v>1</v>
      </c>
      <c r="B29" s="159">
        <v>111</v>
      </c>
      <c r="C29" s="132">
        <v>1</v>
      </c>
      <c r="D29" s="24" t="s">
        <v>220</v>
      </c>
      <c r="E29" s="24" t="s">
        <v>176</v>
      </c>
      <c r="F29" s="133">
        <v>1321.0004961</v>
      </c>
      <c r="G29" s="133">
        <v>30</v>
      </c>
      <c r="H29" s="133">
        <v>30</v>
      </c>
      <c r="I29" s="24" t="s">
        <v>79</v>
      </c>
      <c r="J29" s="24" t="s">
        <v>178</v>
      </c>
      <c r="K29" s="133">
        <v>0.12417400000000001</v>
      </c>
      <c r="L29" s="133">
        <v>0.90752730000000004</v>
      </c>
      <c r="M29" s="133">
        <v>0.90752730000000004</v>
      </c>
      <c r="N29" s="25" t="s">
        <v>176</v>
      </c>
      <c r="O29" s="25" t="s">
        <v>176</v>
      </c>
      <c r="P29" s="116">
        <v>1</v>
      </c>
    </row>
    <row r="30" spans="1:16" x14ac:dyDescent="0.3">
      <c r="A30" s="131">
        <v>1</v>
      </c>
      <c r="B30" s="159">
        <v>112</v>
      </c>
      <c r="C30" s="132">
        <v>1</v>
      </c>
      <c r="D30" s="24" t="s">
        <v>220</v>
      </c>
      <c r="E30" s="24" t="s">
        <v>176</v>
      </c>
      <c r="F30" s="133">
        <v>1239</v>
      </c>
      <c r="G30" s="133">
        <v>30</v>
      </c>
      <c r="H30" s="133">
        <v>30</v>
      </c>
      <c r="I30" s="24" t="s">
        <v>79</v>
      </c>
      <c r="J30" s="24" t="s">
        <v>178</v>
      </c>
      <c r="K30" s="133">
        <v>0.116466</v>
      </c>
      <c r="L30" s="133">
        <v>0.85119299999999998</v>
      </c>
      <c r="M30" s="133">
        <v>0.85119299999999998</v>
      </c>
      <c r="N30" s="25" t="s">
        <v>176</v>
      </c>
      <c r="O30" s="25" t="s">
        <v>176</v>
      </c>
      <c r="P30" s="116">
        <v>0</v>
      </c>
    </row>
    <row r="31" spans="1:16" x14ac:dyDescent="0.3">
      <c r="A31" s="131">
        <v>1</v>
      </c>
      <c r="B31" s="159">
        <v>113</v>
      </c>
      <c r="C31" s="132">
        <v>8</v>
      </c>
      <c r="D31" s="24" t="s">
        <v>220</v>
      </c>
      <c r="E31" s="24" t="s">
        <v>176</v>
      </c>
      <c r="F31" s="133">
        <v>1156</v>
      </c>
      <c r="G31" s="133">
        <v>30</v>
      </c>
      <c r="H31" s="133">
        <v>30</v>
      </c>
      <c r="I31" s="24" t="s">
        <v>79</v>
      </c>
      <c r="J31" s="24" t="s">
        <v>178</v>
      </c>
      <c r="K31" s="133">
        <v>0.86931199999999997</v>
      </c>
      <c r="L31" s="133">
        <v>0.79417199999999999</v>
      </c>
      <c r="M31" s="133">
        <v>6.3533759999999999</v>
      </c>
      <c r="N31" s="25" t="s">
        <v>176</v>
      </c>
      <c r="O31" s="25" t="s">
        <v>176</v>
      </c>
      <c r="P31" s="116">
        <v>1</v>
      </c>
    </row>
    <row r="32" spans="1:16" x14ac:dyDescent="0.3">
      <c r="A32" s="131">
        <v>1</v>
      </c>
      <c r="B32" s="159">
        <v>114</v>
      </c>
      <c r="C32" s="132">
        <v>1</v>
      </c>
      <c r="D32" s="24" t="s">
        <v>220</v>
      </c>
      <c r="E32" s="24" t="s">
        <v>176</v>
      </c>
      <c r="F32" s="133">
        <v>480.00000019999999</v>
      </c>
      <c r="G32" s="133">
        <v>30</v>
      </c>
      <c r="H32" s="133">
        <v>30</v>
      </c>
      <c r="I32" s="24" t="s">
        <v>79</v>
      </c>
      <c r="J32" s="24" t="s">
        <v>178</v>
      </c>
      <c r="K32" s="133">
        <v>4.512E-2</v>
      </c>
      <c r="L32" s="133">
        <v>0.32976</v>
      </c>
      <c r="M32" s="133">
        <v>0.32976</v>
      </c>
      <c r="N32" s="25" t="s">
        <v>176</v>
      </c>
      <c r="O32" s="25" t="s">
        <v>176</v>
      </c>
      <c r="P32" s="116">
        <v>0</v>
      </c>
    </row>
    <row r="33" spans="1:16" x14ac:dyDescent="0.3">
      <c r="A33" s="131">
        <v>1</v>
      </c>
      <c r="B33" s="159">
        <v>115</v>
      </c>
      <c r="C33" s="132">
        <v>1</v>
      </c>
      <c r="D33" s="24" t="s">
        <v>220</v>
      </c>
      <c r="E33" s="24" t="s">
        <v>176</v>
      </c>
      <c r="F33" s="133">
        <v>479.99999980000001</v>
      </c>
      <c r="G33" s="133">
        <v>30</v>
      </c>
      <c r="H33" s="133">
        <v>30</v>
      </c>
      <c r="I33" s="24" t="s">
        <v>79</v>
      </c>
      <c r="J33" s="24" t="s">
        <v>178</v>
      </c>
      <c r="K33" s="133">
        <v>4.512E-2</v>
      </c>
      <c r="L33" s="133">
        <v>0.32976</v>
      </c>
      <c r="M33" s="133">
        <v>0.32976</v>
      </c>
      <c r="N33" s="25" t="s">
        <v>176</v>
      </c>
      <c r="O33" s="25" t="s">
        <v>176</v>
      </c>
      <c r="P33" s="116">
        <v>1</v>
      </c>
    </row>
    <row r="34" spans="1:16" x14ac:dyDescent="0.3">
      <c r="A34" s="131">
        <v>1</v>
      </c>
      <c r="B34" s="159">
        <v>116</v>
      </c>
      <c r="C34" s="132">
        <v>1</v>
      </c>
      <c r="D34" s="24" t="s">
        <v>220</v>
      </c>
      <c r="E34" s="24" t="s">
        <v>176</v>
      </c>
      <c r="F34" s="133">
        <v>294.99973390000002</v>
      </c>
      <c r="G34" s="133">
        <v>30</v>
      </c>
      <c r="H34" s="133">
        <v>30</v>
      </c>
      <c r="I34" s="24" t="s">
        <v>79</v>
      </c>
      <c r="J34" s="24" t="s">
        <v>178</v>
      </c>
      <c r="K34" s="133">
        <v>2.7730000000000001E-2</v>
      </c>
      <c r="L34" s="133">
        <v>0.20266480000000001</v>
      </c>
      <c r="M34" s="133">
        <v>0.20266480000000001</v>
      </c>
      <c r="N34" s="25" t="s">
        <v>176</v>
      </c>
      <c r="O34" s="25" t="s">
        <v>176</v>
      </c>
      <c r="P34" s="116">
        <v>0</v>
      </c>
    </row>
    <row r="35" spans="1:16" x14ac:dyDescent="0.3">
      <c r="A35" s="131">
        <v>1</v>
      </c>
      <c r="B35" s="159">
        <v>117</v>
      </c>
      <c r="C35" s="132">
        <v>7</v>
      </c>
      <c r="D35" s="24" t="s">
        <v>221</v>
      </c>
      <c r="E35" s="24" t="s">
        <v>176</v>
      </c>
      <c r="F35" s="133">
        <v>120</v>
      </c>
      <c r="G35" s="133">
        <v>55</v>
      </c>
      <c r="H35" s="133">
        <v>55</v>
      </c>
      <c r="I35" s="24" t="s">
        <v>79</v>
      </c>
      <c r="J35" s="24" t="s">
        <v>178</v>
      </c>
      <c r="K35" s="133">
        <v>0.145152</v>
      </c>
      <c r="L35" s="133">
        <v>0</v>
      </c>
      <c r="M35" s="133">
        <v>0</v>
      </c>
      <c r="N35" s="25" t="s">
        <v>176</v>
      </c>
      <c r="O35" s="25" t="s">
        <v>176</v>
      </c>
      <c r="P35" s="116">
        <v>1</v>
      </c>
    </row>
    <row r="36" spans="1:16" x14ac:dyDescent="0.3">
      <c r="A36" s="131">
        <v>1</v>
      </c>
      <c r="B36" s="159">
        <v>124</v>
      </c>
      <c r="C36" s="132">
        <v>3</v>
      </c>
      <c r="D36" s="24" t="s">
        <v>222</v>
      </c>
      <c r="E36" s="24" t="s">
        <v>223</v>
      </c>
      <c r="F36" s="133">
        <v>3100</v>
      </c>
      <c r="G36" s="133">
        <v>50</v>
      </c>
      <c r="H36" s="133">
        <v>46.5</v>
      </c>
      <c r="I36" s="24" t="s">
        <v>79</v>
      </c>
      <c r="J36" s="24" t="s">
        <v>178</v>
      </c>
      <c r="K36" s="133">
        <v>1.7102402000000001</v>
      </c>
      <c r="L36" s="133">
        <v>4.6189999999999998</v>
      </c>
      <c r="M36" s="133">
        <v>13.856999999999999</v>
      </c>
      <c r="N36" s="25" t="s">
        <v>176</v>
      </c>
      <c r="O36" s="25" t="s">
        <v>176</v>
      </c>
      <c r="P36" s="116">
        <v>0</v>
      </c>
    </row>
    <row r="37" spans="1:16" x14ac:dyDescent="0.3">
      <c r="A37" s="131">
        <v>1</v>
      </c>
      <c r="B37" s="159">
        <v>125</v>
      </c>
      <c r="C37" s="132">
        <v>1</v>
      </c>
      <c r="D37" s="24" t="s">
        <v>222</v>
      </c>
      <c r="E37" s="24" t="s">
        <v>223</v>
      </c>
      <c r="F37" s="133">
        <v>2221.0000012</v>
      </c>
      <c r="G37" s="133">
        <v>50</v>
      </c>
      <c r="H37" s="133">
        <v>46.5</v>
      </c>
      <c r="I37" s="24" t="s">
        <v>79</v>
      </c>
      <c r="J37" s="24" t="s">
        <v>178</v>
      </c>
      <c r="K37" s="133">
        <v>0.40843479999999999</v>
      </c>
      <c r="L37" s="133">
        <v>3.3092899999999998</v>
      </c>
      <c r="M37" s="133">
        <v>3.3092899999999998</v>
      </c>
      <c r="N37" s="25" t="s">
        <v>176</v>
      </c>
      <c r="O37" s="25" t="s">
        <v>176</v>
      </c>
      <c r="P37" s="116">
        <v>1</v>
      </c>
    </row>
    <row r="38" spans="1:16" x14ac:dyDescent="0.3">
      <c r="A38" s="131">
        <v>1</v>
      </c>
      <c r="B38" s="159">
        <v>126</v>
      </c>
      <c r="C38" s="132">
        <v>1</v>
      </c>
      <c r="D38" s="24" t="s">
        <v>222</v>
      </c>
      <c r="E38" s="24" t="s">
        <v>223</v>
      </c>
      <c r="F38" s="133">
        <v>2221.0000012</v>
      </c>
      <c r="G38" s="133">
        <v>50</v>
      </c>
      <c r="H38" s="133">
        <v>46.5</v>
      </c>
      <c r="I38" s="24" t="s">
        <v>79</v>
      </c>
      <c r="J38" s="24" t="s">
        <v>178</v>
      </c>
      <c r="K38" s="133">
        <v>0.40843479999999999</v>
      </c>
      <c r="L38" s="133">
        <v>3.3092899999999998</v>
      </c>
      <c r="M38" s="133">
        <v>3.3092899999999998</v>
      </c>
      <c r="N38" s="25" t="s">
        <v>176</v>
      </c>
      <c r="O38" s="25" t="s">
        <v>176</v>
      </c>
      <c r="P38" s="116">
        <v>0</v>
      </c>
    </row>
    <row r="39" spans="1:16" x14ac:dyDescent="0.3">
      <c r="A39" s="131">
        <v>1</v>
      </c>
      <c r="B39" s="159">
        <v>127</v>
      </c>
      <c r="C39" s="132">
        <v>1</v>
      </c>
      <c r="D39" s="24" t="s">
        <v>222</v>
      </c>
      <c r="E39" s="24" t="s">
        <v>223</v>
      </c>
      <c r="F39" s="133">
        <v>2142.4999988</v>
      </c>
      <c r="G39" s="133">
        <v>50</v>
      </c>
      <c r="H39" s="133">
        <v>46.5</v>
      </c>
      <c r="I39" s="24" t="s">
        <v>79</v>
      </c>
      <c r="J39" s="24" t="s">
        <v>178</v>
      </c>
      <c r="K39" s="133">
        <v>0.39399889999999999</v>
      </c>
      <c r="L39" s="133">
        <v>3.1923249999999999</v>
      </c>
      <c r="M39" s="133">
        <v>3.1923249999999999</v>
      </c>
      <c r="N39" s="25" t="s">
        <v>176</v>
      </c>
      <c r="O39" s="25" t="s">
        <v>176</v>
      </c>
      <c r="P39" s="116">
        <v>1</v>
      </c>
    </row>
    <row r="40" spans="1:16" x14ac:dyDescent="0.3">
      <c r="A40" s="131">
        <v>1</v>
      </c>
      <c r="B40" s="159">
        <v>128</v>
      </c>
      <c r="C40" s="132">
        <v>1</v>
      </c>
      <c r="D40" s="24" t="s">
        <v>222</v>
      </c>
      <c r="E40" s="24" t="s">
        <v>223</v>
      </c>
      <c r="F40" s="133">
        <v>2092.4999988</v>
      </c>
      <c r="G40" s="133">
        <v>50</v>
      </c>
      <c r="H40" s="133">
        <v>46.5</v>
      </c>
      <c r="I40" s="24" t="s">
        <v>79</v>
      </c>
      <c r="J40" s="24" t="s">
        <v>178</v>
      </c>
      <c r="K40" s="133">
        <v>0.38480409999999998</v>
      </c>
      <c r="L40" s="133">
        <v>3.1178249999999998</v>
      </c>
      <c r="M40" s="133">
        <v>3.1178249999999998</v>
      </c>
      <c r="N40" s="25" t="s">
        <v>176</v>
      </c>
      <c r="O40" s="25" t="s">
        <v>176</v>
      </c>
      <c r="P40" s="116">
        <v>0</v>
      </c>
    </row>
    <row r="41" spans="1:16" x14ac:dyDescent="0.3">
      <c r="A41" s="131">
        <v>1</v>
      </c>
      <c r="B41" s="159">
        <v>129</v>
      </c>
      <c r="C41" s="132">
        <v>1</v>
      </c>
      <c r="D41" s="24" t="s">
        <v>222</v>
      </c>
      <c r="E41" s="24" t="s">
        <v>223</v>
      </c>
      <c r="F41" s="133">
        <v>1501.4997983999999</v>
      </c>
      <c r="G41" s="133">
        <v>50</v>
      </c>
      <c r="H41" s="133">
        <v>46.5</v>
      </c>
      <c r="I41" s="24" t="s">
        <v>79</v>
      </c>
      <c r="J41" s="24" t="s">
        <v>178</v>
      </c>
      <c r="K41" s="133">
        <v>0.27612100000000001</v>
      </c>
      <c r="L41" s="133">
        <v>2.2372347000000001</v>
      </c>
      <c r="M41" s="133">
        <v>2.2372347000000001</v>
      </c>
      <c r="N41" s="25" t="s">
        <v>176</v>
      </c>
      <c r="O41" s="25" t="s">
        <v>176</v>
      </c>
      <c r="P41" s="116">
        <v>1</v>
      </c>
    </row>
    <row r="42" spans="1:16" x14ac:dyDescent="0.3">
      <c r="A42" s="131">
        <v>1</v>
      </c>
      <c r="B42" s="159">
        <v>130</v>
      </c>
      <c r="C42" s="132">
        <v>1</v>
      </c>
      <c r="D42" s="24" t="s">
        <v>222</v>
      </c>
      <c r="E42" s="24" t="s">
        <v>223</v>
      </c>
      <c r="F42" s="133">
        <v>1010</v>
      </c>
      <c r="G42" s="133">
        <v>50</v>
      </c>
      <c r="H42" s="133">
        <v>46.5</v>
      </c>
      <c r="I42" s="24" t="s">
        <v>79</v>
      </c>
      <c r="J42" s="24" t="s">
        <v>178</v>
      </c>
      <c r="K42" s="133">
        <v>0.18573580000000001</v>
      </c>
      <c r="L42" s="133">
        <v>1.5048999999999999</v>
      </c>
      <c r="M42" s="133">
        <v>1.5048999999999999</v>
      </c>
      <c r="N42" s="25" t="s">
        <v>176</v>
      </c>
      <c r="O42" s="25" t="s">
        <v>176</v>
      </c>
      <c r="P42" s="116">
        <v>0</v>
      </c>
    </row>
    <row r="43" spans="1:16" x14ac:dyDescent="0.3">
      <c r="A43" s="131">
        <v>1</v>
      </c>
      <c r="B43" s="159">
        <v>131</v>
      </c>
      <c r="C43" s="132">
        <v>1</v>
      </c>
      <c r="D43" s="24" t="s">
        <v>222</v>
      </c>
      <c r="E43" s="24" t="s">
        <v>223</v>
      </c>
      <c r="F43" s="133">
        <v>1010.0004652</v>
      </c>
      <c r="G43" s="133">
        <v>50</v>
      </c>
      <c r="H43" s="133">
        <v>46.5</v>
      </c>
      <c r="I43" s="24" t="s">
        <v>79</v>
      </c>
      <c r="J43" s="24" t="s">
        <v>178</v>
      </c>
      <c r="K43" s="133">
        <v>0.18573590000000001</v>
      </c>
      <c r="L43" s="133">
        <v>1.5049007000000001</v>
      </c>
      <c r="M43" s="133">
        <v>1.5049007000000001</v>
      </c>
      <c r="N43" s="25" t="s">
        <v>176</v>
      </c>
      <c r="O43" s="25" t="s">
        <v>176</v>
      </c>
      <c r="P43" s="116">
        <v>1</v>
      </c>
    </row>
    <row r="44" spans="1:16" x14ac:dyDescent="0.3">
      <c r="A44" s="131">
        <v>1</v>
      </c>
      <c r="B44" s="159">
        <v>132</v>
      </c>
      <c r="C44" s="132">
        <v>1</v>
      </c>
      <c r="D44" s="24" t="s">
        <v>222</v>
      </c>
      <c r="E44" s="24" t="s">
        <v>223</v>
      </c>
      <c r="F44" s="133">
        <v>352.50020160000003</v>
      </c>
      <c r="G44" s="133">
        <v>50</v>
      </c>
      <c r="H44" s="133">
        <v>46.5</v>
      </c>
      <c r="I44" s="24" t="s">
        <v>79</v>
      </c>
      <c r="J44" s="24" t="s">
        <v>178</v>
      </c>
      <c r="K44" s="133">
        <v>6.4823699999999998E-2</v>
      </c>
      <c r="L44" s="133">
        <v>0.52522530000000001</v>
      </c>
      <c r="M44" s="133">
        <v>0.52522530000000001</v>
      </c>
      <c r="N44" s="25" t="s">
        <v>176</v>
      </c>
      <c r="O44" s="25" t="s">
        <v>176</v>
      </c>
      <c r="P44" s="116">
        <v>0</v>
      </c>
    </row>
    <row r="45" spans="1:16" x14ac:dyDescent="0.3">
      <c r="A45" s="131">
        <v>1</v>
      </c>
      <c r="B45" s="159">
        <v>133</v>
      </c>
      <c r="C45" s="132">
        <v>1</v>
      </c>
      <c r="D45" s="24" t="s">
        <v>222</v>
      </c>
      <c r="E45" s="24" t="s">
        <v>223</v>
      </c>
      <c r="F45" s="133">
        <v>245.02500000000001</v>
      </c>
      <c r="G45" s="133">
        <v>50</v>
      </c>
      <c r="H45" s="133">
        <v>46.5</v>
      </c>
      <c r="I45" s="24" t="s">
        <v>79</v>
      </c>
      <c r="J45" s="24" t="s">
        <v>178</v>
      </c>
      <c r="K45" s="133">
        <v>4.5059299999999997E-2</v>
      </c>
      <c r="L45" s="133">
        <v>0.3650872</v>
      </c>
      <c r="M45" s="133">
        <v>0.3650872</v>
      </c>
      <c r="N45" s="25" t="s">
        <v>176</v>
      </c>
      <c r="O45" s="25" t="s">
        <v>176</v>
      </c>
      <c r="P45" s="116">
        <v>1</v>
      </c>
    </row>
    <row r="46" spans="1:16" x14ac:dyDescent="0.3">
      <c r="A46" s="131">
        <v>1</v>
      </c>
      <c r="B46" s="159">
        <v>134</v>
      </c>
      <c r="C46" s="132">
        <v>1</v>
      </c>
      <c r="D46" s="24" t="s">
        <v>222</v>
      </c>
      <c r="E46" s="24" t="s">
        <v>223</v>
      </c>
      <c r="F46" s="133">
        <v>245.02500000000001</v>
      </c>
      <c r="G46" s="133">
        <v>50</v>
      </c>
      <c r="H46" s="133">
        <v>46.5</v>
      </c>
      <c r="I46" s="24" t="s">
        <v>79</v>
      </c>
      <c r="J46" s="24" t="s">
        <v>178</v>
      </c>
      <c r="K46" s="133">
        <v>4.5059299999999997E-2</v>
      </c>
      <c r="L46" s="133">
        <v>0.3650872</v>
      </c>
      <c r="M46" s="133">
        <v>0.3650872</v>
      </c>
      <c r="N46" s="25" t="s">
        <v>176</v>
      </c>
      <c r="O46" s="25" t="s">
        <v>176</v>
      </c>
      <c r="P46" s="116">
        <v>0</v>
      </c>
    </row>
    <row r="47" spans="1:16" x14ac:dyDescent="0.3">
      <c r="A47" s="131">
        <v>1</v>
      </c>
      <c r="B47" s="159">
        <v>135</v>
      </c>
      <c r="C47" s="132">
        <v>1</v>
      </c>
      <c r="D47" s="24" t="s">
        <v>222</v>
      </c>
      <c r="E47" s="24" t="s">
        <v>223</v>
      </c>
      <c r="F47" s="133">
        <v>245</v>
      </c>
      <c r="G47" s="133">
        <v>50</v>
      </c>
      <c r="H47" s="133">
        <v>46.5</v>
      </c>
      <c r="I47" s="24" t="s">
        <v>79</v>
      </c>
      <c r="J47" s="24" t="s">
        <v>178</v>
      </c>
      <c r="K47" s="133">
        <v>4.5054700000000003E-2</v>
      </c>
      <c r="L47" s="133">
        <v>0.36504999999999999</v>
      </c>
      <c r="M47" s="133">
        <v>0.36504999999999999</v>
      </c>
      <c r="N47" s="25" t="s">
        <v>176</v>
      </c>
      <c r="O47" s="25" t="s">
        <v>176</v>
      </c>
      <c r="P47" s="116">
        <v>1</v>
      </c>
    </row>
    <row r="48" spans="1:16" x14ac:dyDescent="0.3">
      <c r="A48" s="131">
        <v>1</v>
      </c>
      <c r="B48" s="159">
        <v>136</v>
      </c>
      <c r="C48" s="132">
        <v>1</v>
      </c>
      <c r="D48" s="24" t="s">
        <v>222</v>
      </c>
      <c r="E48" s="24" t="s">
        <v>223</v>
      </c>
      <c r="F48" s="133">
        <v>244.97499999999999</v>
      </c>
      <c r="G48" s="133">
        <v>50</v>
      </c>
      <c r="H48" s="133">
        <v>46.5</v>
      </c>
      <c r="I48" s="24" t="s">
        <v>79</v>
      </c>
      <c r="J48" s="24" t="s">
        <v>178</v>
      </c>
      <c r="K48" s="133">
        <v>4.5050100000000003E-2</v>
      </c>
      <c r="L48" s="133">
        <v>0.36501270000000002</v>
      </c>
      <c r="M48" s="133">
        <v>0.36501270000000002</v>
      </c>
      <c r="N48" s="25" t="s">
        <v>176</v>
      </c>
      <c r="O48" s="25" t="s">
        <v>176</v>
      </c>
      <c r="P48" s="116">
        <v>0</v>
      </c>
    </row>
    <row r="49" spans="1:16" x14ac:dyDescent="0.3">
      <c r="A49" s="131">
        <v>1</v>
      </c>
      <c r="B49" s="159">
        <v>150</v>
      </c>
      <c r="C49" s="132">
        <v>4</v>
      </c>
      <c r="D49" s="24" t="s">
        <v>224</v>
      </c>
      <c r="E49" s="24" t="s">
        <v>225</v>
      </c>
      <c r="F49" s="133">
        <v>50</v>
      </c>
      <c r="G49" s="133">
        <v>47</v>
      </c>
      <c r="H49" s="133">
        <v>2</v>
      </c>
      <c r="I49" s="24" t="s">
        <v>79</v>
      </c>
      <c r="J49" s="24" t="s">
        <v>178</v>
      </c>
      <c r="K49" s="133">
        <v>1.6506900000000001E-2</v>
      </c>
      <c r="L49" s="133">
        <v>1.0130200000000001E-2</v>
      </c>
      <c r="M49" s="133">
        <v>4.0520899999999999E-2</v>
      </c>
      <c r="N49" s="25" t="s">
        <v>176</v>
      </c>
      <c r="O49" s="25" t="s">
        <v>176</v>
      </c>
      <c r="P49" s="116">
        <v>1</v>
      </c>
    </row>
    <row r="50" spans="1:16" x14ac:dyDescent="0.3">
      <c r="A50" s="131">
        <v>1</v>
      </c>
      <c r="B50" s="159">
        <v>160</v>
      </c>
      <c r="C50" s="132">
        <v>7</v>
      </c>
      <c r="D50" s="24" t="s">
        <v>226</v>
      </c>
      <c r="E50" s="24" t="s">
        <v>227</v>
      </c>
      <c r="F50" s="133">
        <v>120</v>
      </c>
      <c r="G50" s="133">
        <v>6</v>
      </c>
      <c r="H50" s="133">
        <v>12</v>
      </c>
      <c r="I50" s="24" t="s">
        <v>195</v>
      </c>
      <c r="J50" s="24" t="s">
        <v>176</v>
      </c>
      <c r="K50" s="133">
        <v>4.1246400000000003E-2</v>
      </c>
      <c r="L50" s="133">
        <v>2.09809E-2</v>
      </c>
      <c r="M50" s="133">
        <v>0.146866</v>
      </c>
      <c r="N50" s="25" t="s">
        <v>176</v>
      </c>
      <c r="O50" s="25" t="s">
        <v>176</v>
      </c>
      <c r="P50" s="116">
        <v>0</v>
      </c>
    </row>
    <row r="51" spans="1:16" x14ac:dyDescent="0.3">
      <c r="A51" s="131">
        <v>1</v>
      </c>
      <c r="B51" s="159">
        <v>161</v>
      </c>
      <c r="C51" s="132">
        <v>6</v>
      </c>
      <c r="D51" s="24" t="s">
        <v>228</v>
      </c>
      <c r="E51" s="24" t="s">
        <v>229</v>
      </c>
      <c r="F51" s="133">
        <v>60</v>
      </c>
      <c r="G51" s="133">
        <v>60</v>
      </c>
      <c r="H51" s="133">
        <v>6</v>
      </c>
      <c r="I51" s="24" t="s">
        <v>195</v>
      </c>
      <c r="J51" s="24" t="s">
        <v>176</v>
      </c>
      <c r="K51" s="133">
        <v>3.0940499999999999E-2</v>
      </c>
      <c r="L51" s="133">
        <v>1.9737299999999999E-2</v>
      </c>
      <c r="M51" s="133">
        <v>0.118424</v>
      </c>
      <c r="N51" s="25" t="s">
        <v>176</v>
      </c>
      <c r="O51" s="25" t="s">
        <v>176</v>
      </c>
      <c r="P51" s="116">
        <v>1</v>
      </c>
    </row>
    <row r="52" spans="1:16" ht="15.6" x14ac:dyDescent="0.3">
      <c r="A52" t="s">
        <v>176</v>
      </c>
      <c r="B52" t="s">
        <v>176</v>
      </c>
      <c r="C52" t="s">
        <v>176</v>
      </c>
      <c r="D52" t="s">
        <v>176</v>
      </c>
      <c r="E52" t="s">
        <v>176</v>
      </c>
      <c r="F52" t="s">
        <v>176</v>
      </c>
      <c r="G52" t="s">
        <v>176</v>
      </c>
      <c r="H52" t="s">
        <v>176</v>
      </c>
      <c r="I52" t="s">
        <v>176</v>
      </c>
      <c r="J52" t="s">
        <v>176</v>
      </c>
      <c r="K52" s="134">
        <f>SUBTOTAL(9,K11:K51)</f>
        <v>31.386739699999996</v>
      </c>
      <c r="L52" t="s">
        <v>176</v>
      </c>
      <c r="M52" s="134">
        <f>SUMIF(A11:A51,"=1",M11:M51)</f>
        <v>333.91433220000005</v>
      </c>
      <c r="N52" s="110" t="s">
        <v>176</v>
      </c>
      <c r="O52" s="110" t="s">
        <v>176</v>
      </c>
      <c r="P52" t="s">
        <v>176</v>
      </c>
    </row>
  </sheetData>
  <mergeCells count="4">
    <mergeCell ref="A1:O4"/>
    <mergeCell ref="A5:O5"/>
    <mergeCell ref="A6:O6"/>
    <mergeCell ref="A7:O7"/>
  </mergeCells>
  <conditionalFormatting sqref="A5:A6">
    <cfRule type="expression" dxfId="138" priority="13">
      <formula>$O7=1</formula>
    </cfRule>
  </conditionalFormatting>
  <conditionalFormatting sqref="A7">
    <cfRule type="expression" dxfId="137" priority="11">
      <formula>$O5=1</formula>
    </cfRule>
  </conditionalFormatting>
  <conditionalFormatting sqref="E11:E357">
    <cfRule type="expression" dxfId="135" priority="15">
      <formula>$P11=1</formula>
    </cfRule>
  </conditionalFormatting>
  <conditionalFormatting sqref="P1:AB7 A8:D1048576 F8:AB1048576">
    <cfRule type="expression" dxfId="134" priority="28">
      <formula>$P1=1</formula>
    </cfRule>
  </conditionalFormatting>
  <pageMargins left="0.70866141732283472" right="0.70866141732283472" top="0.78740157480314965" bottom="0.78740157480314965" header="0.31496062992125984" footer="0.31496062992125984"/>
  <pageSetup paperSize="9" scale="54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id="{E58D454E-7855-4A50-B72C-8946EF6615D3}">
            <xm:f>Profielen!$J8=1</xm:f>
            <x14:dxf>
              <fill>
                <patternFill>
                  <bgColor theme="0" tint="-4.9989318521683403E-2"/>
                </patternFill>
              </fill>
            </x14:dxf>
          </x14:cfRule>
          <xm:sqref>E8:E10 E358:E1048576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76"/>
  <sheetViews>
    <sheetView showZeros="0" zoomScaleNormal="100" workbookViewId="0">
      <selection activeCell="A10" sqref="A10"/>
    </sheetView>
  </sheetViews>
  <sheetFormatPr defaultColWidth="11.44140625" defaultRowHeight="14.4" x14ac:dyDescent="0.3"/>
  <cols>
    <col min="1" max="1" width="13" customWidth="1"/>
    <col min="2" max="2" width="11" customWidth="1"/>
    <col min="3" max="3" width="34.33203125" customWidth="1"/>
    <col min="4" max="4" width="25.6640625" customWidth="1"/>
    <col min="5" max="5" width="16.5546875" customWidth="1"/>
    <col min="6" max="6" width="15.6640625" customWidth="1"/>
    <col min="7" max="7" width="18.6640625" style="148" customWidth="1"/>
    <col min="8" max="8" width="19.6640625" style="148" customWidth="1"/>
    <col min="9" max="9" width="20" style="148" customWidth="1"/>
    <col min="10" max="10" width="5.5546875" hidden="1" customWidth="1"/>
    <col min="11" max="11" width="7.33203125" customWidth="1"/>
  </cols>
  <sheetData>
    <row r="1" spans="1:10" s="81" customFormat="1" ht="39.9" customHeight="1" x14ac:dyDescent="0.5">
      <c r="A1" s="208" t="s">
        <v>231</v>
      </c>
      <c r="B1" s="208"/>
      <c r="C1" s="208"/>
      <c r="D1" s="208"/>
      <c r="E1" s="208"/>
      <c r="F1" s="208"/>
      <c r="G1" s="208"/>
      <c r="H1" s="208"/>
      <c r="I1" s="208"/>
    </row>
    <row r="2" spans="1:10" x14ac:dyDescent="0.3">
      <c r="A2" s="208"/>
      <c r="B2" s="208"/>
      <c r="C2" s="208"/>
      <c r="D2" s="208"/>
      <c r="E2" s="208"/>
      <c r="F2" s="208"/>
      <c r="G2" s="208"/>
      <c r="H2" s="208"/>
      <c r="I2" s="208"/>
    </row>
    <row r="3" spans="1:10" s="52" customFormat="1" ht="15.6" customHeight="1" x14ac:dyDescent="0.3">
      <c r="A3" s="208"/>
      <c r="B3" s="208"/>
      <c r="C3" s="208"/>
      <c r="D3" s="208"/>
      <c r="E3" s="208"/>
      <c r="F3" s="208"/>
      <c r="G3" s="208"/>
      <c r="H3" s="208"/>
      <c r="I3" s="208"/>
    </row>
    <row r="4" spans="1:10" s="52" customFormat="1" ht="15.6" customHeight="1" x14ac:dyDescent="0.3">
      <c r="A4" s="208"/>
      <c r="B4" s="208"/>
      <c r="C4" s="208"/>
      <c r="D4" s="208"/>
      <c r="E4" s="208"/>
      <c r="F4" s="208"/>
      <c r="G4" s="208"/>
      <c r="H4" s="208"/>
      <c r="I4" s="208"/>
    </row>
    <row r="5" spans="1:10" s="52" customFormat="1" ht="15.6" customHeight="1" x14ac:dyDescent="0.3">
      <c r="A5" s="209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09"/>
      <c r="C5" s="209"/>
      <c r="D5" s="209"/>
      <c r="E5" s="209"/>
      <c r="F5" s="209"/>
      <c r="G5" s="209"/>
      <c r="H5" s="209"/>
      <c r="I5" s="209"/>
    </row>
    <row r="6" spans="1:10" s="52" customFormat="1" ht="15.6" customHeight="1" x14ac:dyDescent="0.3">
      <c r="A6" s="209" t="str">
        <f>_xlfn.TEXTJOIN("  |  ",TRUE,var!C1&amp;var!D1,var!C2&amp;var!D2,var!C3&amp;var!D3,var!C4&amp;var!D4,var!C5&amp;var!D5)</f>
        <v>Klantorder:2024.03  |  D2D order:B24-1220  |  Deelproject:01  |  Revisie:B  |  Fase:A</v>
      </c>
      <c r="B6" s="209"/>
      <c r="C6" s="209"/>
      <c r="D6" s="209"/>
      <c r="E6" s="209"/>
      <c r="F6" s="209"/>
      <c r="G6" s="209"/>
      <c r="H6" s="209"/>
      <c r="I6" s="209"/>
    </row>
    <row r="7" spans="1:10" s="52" customFormat="1" ht="15.6" customHeight="1" x14ac:dyDescent="0.3">
      <c r="A7" s="209"/>
      <c r="B7" s="209"/>
      <c r="C7" s="209"/>
      <c r="D7" s="209"/>
      <c r="E7" s="209"/>
      <c r="F7" s="209"/>
      <c r="G7" s="209"/>
      <c r="H7" s="209"/>
      <c r="I7" s="209"/>
      <c r="J7" s="45"/>
    </row>
    <row r="8" spans="1:10" x14ac:dyDescent="0.3">
      <c r="A8" s="17"/>
      <c r="B8" s="12"/>
      <c r="C8" s="13"/>
      <c r="D8" s="15"/>
      <c r="E8" s="14"/>
      <c r="F8" s="15"/>
      <c r="G8" s="146"/>
      <c r="H8" s="146"/>
      <c r="I8" s="149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150" t="s">
        <v>232</v>
      </c>
      <c r="H9" s="64" t="s">
        <v>233</v>
      </c>
      <c r="I9" s="64" t="s">
        <v>234</v>
      </c>
    </row>
    <row r="10" spans="1:10" x14ac:dyDescent="0.3">
      <c r="A10" s="136">
        <v>100</v>
      </c>
      <c r="B10" s="136">
        <v>2</v>
      </c>
      <c r="C10" s="26" t="s">
        <v>177</v>
      </c>
      <c r="D10" s="56" t="s">
        <v>176</v>
      </c>
      <c r="E10" s="137">
        <v>3000</v>
      </c>
      <c r="F10" s="26" t="s">
        <v>79</v>
      </c>
      <c r="G10" s="140">
        <v>2.274</v>
      </c>
      <c r="H10" s="140">
        <v>7.8449999999999998</v>
      </c>
      <c r="I10" s="140">
        <v>15.69</v>
      </c>
      <c r="J10" s="56">
        <v>0</v>
      </c>
    </row>
    <row r="11" spans="1:10" x14ac:dyDescent="0.3">
      <c r="A11" s="136">
        <v>101</v>
      </c>
      <c r="B11" s="136">
        <v>2</v>
      </c>
      <c r="C11" s="26" t="s">
        <v>177</v>
      </c>
      <c r="D11" s="56" t="s">
        <v>176</v>
      </c>
      <c r="E11" s="137">
        <v>1433.0000012999999</v>
      </c>
      <c r="F11" s="26" t="s">
        <v>79</v>
      </c>
      <c r="G11" s="140">
        <v>1.086214</v>
      </c>
      <c r="H11" s="140">
        <v>3.7472949999999998</v>
      </c>
      <c r="I11" s="140">
        <v>7.4945899999999996</v>
      </c>
      <c r="J11" s="56">
        <v>1</v>
      </c>
    </row>
    <row r="12" spans="1:10" x14ac:dyDescent="0.3">
      <c r="A12" s="136">
        <v>102</v>
      </c>
      <c r="B12" s="136">
        <v>1</v>
      </c>
      <c r="C12" s="26" t="s">
        <v>177</v>
      </c>
      <c r="D12" s="56" t="s">
        <v>176</v>
      </c>
      <c r="E12" s="137">
        <v>1133.0000024999999</v>
      </c>
      <c r="F12" s="26" t="s">
        <v>79</v>
      </c>
      <c r="G12" s="140">
        <v>0.42940699999999998</v>
      </c>
      <c r="H12" s="140">
        <v>2.9627949999999998</v>
      </c>
      <c r="I12" s="140">
        <v>2.9627949999999998</v>
      </c>
      <c r="J12" s="56">
        <v>0</v>
      </c>
    </row>
    <row r="13" spans="1:10" x14ac:dyDescent="0.3">
      <c r="A13" s="136">
        <v>103</v>
      </c>
      <c r="B13" s="136">
        <v>10</v>
      </c>
      <c r="C13" s="26" t="s">
        <v>187</v>
      </c>
      <c r="D13" s="56" t="s">
        <v>176</v>
      </c>
      <c r="E13" s="137">
        <v>100</v>
      </c>
      <c r="F13" s="26" t="s">
        <v>79</v>
      </c>
      <c r="G13" s="140">
        <v>6.9099999999999995E-2</v>
      </c>
      <c r="H13" s="140">
        <v>0</v>
      </c>
      <c r="I13" s="140">
        <v>0</v>
      </c>
      <c r="J13" s="56">
        <v>1</v>
      </c>
    </row>
    <row r="14" spans="1:10" x14ac:dyDescent="0.3">
      <c r="A14" s="136">
        <v>104</v>
      </c>
      <c r="B14" s="136">
        <v>12</v>
      </c>
      <c r="C14" s="26" t="s">
        <v>187</v>
      </c>
      <c r="D14" s="56" t="s">
        <v>176</v>
      </c>
      <c r="E14" s="137">
        <v>80</v>
      </c>
      <c r="F14" s="26" t="s">
        <v>79</v>
      </c>
      <c r="G14" s="140">
        <v>6.6336000000000006E-2</v>
      </c>
      <c r="H14" s="140">
        <v>0</v>
      </c>
      <c r="I14" s="140">
        <v>0</v>
      </c>
      <c r="J14" s="56">
        <v>0</v>
      </c>
    </row>
    <row r="15" spans="1:10" x14ac:dyDescent="0.3">
      <c r="A15" s="136">
        <v>105</v>
      </c>
      <c r="B15" s="136">
        <v>4</v>
      </c>
      <c r="C15" s="26" t="s">
        <v>187</v>
      </c>
      <c r="D15" s="56" t="s">
        <v>176</v>
      </c>
      <c r="E15" s="137">
        <v>58</v>
      </c>
      <c r="F15" s="26" t="s">
        <v>79</v>
      </c>
      <c r="G15" s="140">
        <v>1.6031199999999999E-2</v>
      </c>
      <c r="H15" s="140">
        <v>0</v>
      </c>
      <c r="I15" s="140">
        <v>0</v>
      </c>
      <c r="J15" s="56">
        <v>1</v>
      </c>
    </row>
    <row r="16" spans="1:10" x14ac:dyDescent="0.3">
      <c r="A16" s="136">
        <v>106</v>
      </c>
      <c r="B16" s="136">
        <v>1</v>
      </c>
      <c r="C16" s="26" t="s">
        <v>220</v>
      </c>
      <c r="D16" s="56" t="s">
        <v>176</v>
      </c>
      <c r="E16" s="137">
        <v>2084.9997672</v>
      </c>
      <c r="F16" s="26" t="s">
        <v>79</v>
      </c>
      <c r="G16" s="140">
        <v>0.19599</v>
      </c>
      <c r="H16" s="140">
        <v>1.4323948</v>
      </c>
      <c r="I16" s="140">
        <v>1.4323948</v>
      </c>
      <c r="J16" s="56">
        <v>0</v>
      </c>
    </row>
    <row r="17" spans="1:10" x14ac:dyDescent="0.3">
      <c r="A17" s="136">
        <v>107</v>
      </c>
      <c r="B17" s="136">
        <v>1</v>
      </c>
      <c r="C17" s="26" t="s">
        <v>220</v>
      </c>
      <c r="D17" s="56" t="s">
        <v>176</v>
      </c>
      <c r="E17" s="137">
        <v>2034.9997672</v>
      </c>
      <c r="F17" s="26" t="s">
        <v>79</v>
      </c>
      <c r="G17" s="140">
        <v>0.19128999999999999</v>
      </c>
      <c r="H17" s="140">
        <v>1.3980448000000001</v>
      </c>
      <c r="I17" s="140">
        <v>1.3980448000000001</v>
      </c>
      <c r="J17" s="56">
        <v>1</v>
      </c>
    </row>
    <row r="18" spans="1:10" x14ac:dyDescent="0.3">
      <c r="A18" s="136">
        <v>108</v>
      </c>
      <c r="B18" s="136">
        <v>1</v>
      </c>
      <c r="C18" s="26" t="s">
        <v>220</v>
      </c>
      <c r="D18" s="56" t="s">
        <v>176</v>
      </c>
      <c r="E18" s="137">
        <v>2009.9999992</v>
      </c>
      <c r="F18" s="26" t="s">
        <v>79</v>
      </c>
      <c r="G18" s="140">
        <v>0.18894</v>
      </c>
      <c r="H18" s="140">
        <v>1.38087</v>
      </c>
      <c r="I18" s="140">
        <v>1.38087</v>
      </c>
      <c r="J18" s="56">
        <v>0</v>
      </c>
    </row>
    <row r="19" spans="1:10" x14ac:dyDescent="0.3">
      <c r="A19" s="136">
        <v>109</v>
      </c>
      <c r="B19" s="136">
        <v>1</v>
      </c>
      <c r="C19" s="26" t="s">
        <v>220</v>
      </c>
      <c r="D19" s="56" t="s">
        <v>176</v>
      </c>
      <c r="E19" s="137">
        <v>1554.0002328</v>
      </c>
      <c r="F19" s="26" t="s">
        <v>79</v>
      </c>
      <c r="G19" s="140">
        <v>0.14607600000000001</v>
      </c>
      <c r="H19" s="140">
        <v>1.0675981999999999</v>
      </c>
      <c r="I19" s="140">
        <v>1.0675981999999999</v>
      </c>
      <c r="J19" s="56">
        <v>1</v>
      </c>
    </row>
    <row r="20" spans="1:10" x14ac:dyDescent="0.3">
      <c r="A20" s="136">
        <v>110</v>
      </c>
      <c r="B20" s="136">
        <v>1</v>
      </c>
      <c r="C20" s="26" t="s">
        <v>220</v>
      </c>
      <c r="D20" s="56" t="s">
        <v>176</v>
      </c>
      <c r="E20" s="137">
        <v>1554.0002328</v>
      </c>
      <c r="F20" s="26" t="s">
        <v>79</v>
      </c>
      <c r="G20" s="140">
        <v>0.14607600000000001</v>
      </c>
      <c r="H20" s="140">
        <v>1.0675981999999999</v>
      </c>
      <c r="I20" s="140">
        <v>1.0675981999999999</v>
      </c>
      <c r="J20" s="56">
        <v>0</v>
      </c>
    </row>
    <row r="21" spans="1:10" x14ac:dyDescent="0.3">
      <c r="A21" s="136">
        <v>111</v>
      </c>
      <c r="B21" s="136">
        <v>1</v>
      </c>
      <c r="C21" s="26" t="s">
        <v>220</v>
      </c>
      <c r="D21" s="56" t="s">
        <v>176</v>
      </c>
      <c r="E21" s="137">
        <v>1321.0004961</v>
      </c>
      <c r="F21" s="26" t="s">
        <v>79</v>
      </c>
      <c r="G21" s="140">
        <v>0.12417400000000001</v>
      </c>
      <c r="H21" s="140">
        <v>0.90752730000000004</v>
      </c>
      <c r="I21" s="140">
        <v>0.90752730000000004</v>
      </c>
      <c r="J21" s="56">
        <v>1</v>
      </c>
    </row>
    <row r="22" spans="1:10" x14ac:dyDescent="0.3">
      <c r="A22" s="136">
        <v>112</v>
      </c>
      <c r="B22" s="136">
        <v>1</v>
      </c>
      <c r="C22" s="26" t="s">
        <v>220</v>
      </c>
      <c r="D22" s="56" t="s">
        <v>176</v>
      </c>
      <c r="E22" s="137">
        <v>1239</v>
      </c>
      <c r="F22" s="26" t="s">
        <v>79</v>
      </c>
      <c r="G22" s="140">
        <v>0.116466</v>
      </c>
      <c r="H22" s="140">
        <v>0.85119299999999998</v>
      </c>
      <c r="I22" s="140">
        <v>0.85119299999999998</v>
      </c>
      <c r="J22" s="56">
        <v>0</v>
      </c>
    </row>
    <row r="23" spans="1:10" x14ac:dyDescent="0.3">
      <c r="A23" s="136">
        <v>113</v>
      </c>
      <c r="B23" s="136">
        <v>8</v>
      </c>
      <c r="C23" s="26" t="s">
        <v>220</v>
      </c>
      <c r="D23" s="56" t="s">
        <v>176</v>
      </c>
      <c r="E23" s="137">
        <v>1156</v>
      </c>
      <c r="F23" s="26" t="s">
        <v>79</v>
      </c>
      <c r="G23" s="140">
        <v>0.86931199999999997</v>
      </c>
      <c r="H23" s="140">
        <v>0.79417199999999999</v>
      </c>
      <c r="I23" s="140">
        <v>6.3533759999999999</v>
      </c>
      <c r="J23" s="56">
        <v>1</v>
      </c>
    </row>
    <row r="24" spans="1:10" x14ac:dyDescent="0.3">
      <c r="A24" s="136">
        <v>114</v>
      </c>
      <c r="B24" s="136">
        <v>1</v>
      </c>
      <c r="C24" s="26" t="s">
        <v>220</v>
      </c>
      <c r="D24" s="56" t="s">
        <v>176</v>
      </c>
      <c r="E24" s="137">
        <v>480.00000019999999</v>
      </c>
      <c r="F24" s="26" t="s">
        <v>79</v>
      </c>
      <c r="G24" s="140">
        <v>4.512E-2</v>
      </c>
      <c r="H24" s="140">
        <v>0.32976</v>
      </c>
      <c r="I24" s="140">
        <v>0.32976</v>
      </c>
      <c r="J24" s="56">
        <v>0</v>
      </c>
    </row>
    <row r="25" spans="1:10" x14ac:dyDescent="0.3">
      <c r="A25" s="136">
        <v>115</v>
      </c>
      <c r="B25" s="136">
        <v>1</v>
      </c>
      <c r="C25" s="26" t="s">
        <v>220</v>
      </c>
      <c r="D25" s="56" t="s">
        <v>176</v>
      </c>
      <c r="E25" s="137">
        <v>479.99999980000001</v>
      </c>
      <c r="F25" s="26" t="s">
        <v>79</v>
      </c>
      <c r="G25" s="140">
        <v>4.512E-2</v>
      </c>
      <c r="H25" s="140">
        <v>0.32976</v>
      </c>
      <c r="I25" s="140">
        <v>0.32976</v>
      </c>
      <c r="J25" s="56">
        <v>1</v>
      </c>
    </row>
    <row r="26" spans="1:10" x14ac:dyDescent="0.3">
      <c r="A26" s="136">
        <v>116</v>
      </c>
      <c r="B26" s="136">
        <v>1</v>
      </c>
      <c r="C26" s="26" t="s">
        <v>220</v>
      </c>
      <c r="D26" s="56" t="s">
        <v>176</v>
      </c>
      <c r="E26" s="137">
        <v>294.99973390000002</v>
      </c>
      <c r="F26" s="26" t="s">
        <v>79</v>
      </c>
      <c r="G26" s="140">
        <v>2.7730000000000001E-2</v>
      </c>
      <c r="H26" s="140">
        <v>0.20266480000000001</v>
      </c>
      <c r="I26" s="140">
        <v>0.20266480000000001</v>
      </c>
      <c r="J26" s="56">
        <v>0</v>
      </c>
    </row>
    <row r="27" spans="1:10" x14ac:dyDescent="0.3">
      <c r="A27" s="136">
        <v>117</v>
      </c>
      <c r="B27" s="136">
        <v>7</v>
      </c>
      <c r="C27" s="26" t="s">
        <v>221</v>
      </c>
      <c r="D27" s="56" t="s">
        <v>176</v>
      </c>
      <c r="E27" s="137">
        <v>120</v>
      </c>
      <c r="F27" s="26" t="s">
        <v>79</v>
      </c>
      <c r="G27" s="140">
        <v>0.145152</v>
      </c>
      <c r="H27" s="140">
        <v>0</v>
      </c>
      <c r="I27" s="140">
        <v>0</v>
      </c>
      <c r="J27" s="56">
        <v>1</v>
      </c>
    </row>
    <row r="28" spans="1:10" x14ac:dyDescent="0.3">
      <c r="A28" s="136">
        <v>118</v>
      </c>
      <c r="B28" s="136">
        <v>14</v>
      </c>
      <c r="C28" s="26" t="s">
        <v>209</v>
      </c>
      <c r="D28" s="56" t="s">
        <v>210</v>
      </c>
      <c r="E28" s="137">
        <v>588</v>
      </c>
      <c r="F28" s="26" t="s">
        <v>79</v>
      </c>
      <c r="G28" s="140">
        <v>1.5075483999999999</v>
      </c>
      <c r="H28" s="140">
        <v>1.8815999999999999</v>
      </c>
      <c r="I28" s="140">
        <v>26.342400000000001</v>
      </c>
      <c r="J28" s="56">
        <v>0</v>
      </c>
    </row>
    <row r="29" spans="1:10" x14ac:dyDescent="0.3">
      <c r="A29" s="136">
        <v>119</v>
      </c>
      <c r="B29" s="136">
        <v>9</v>
      </c>
      <c r="C29" s="26" t="s">
        <v>209</v>
      </c>
      <c r="D29" s="56" t="s">
        <v>210</v>
      </c>
      <c r="E29" s="137">
        <v>588</v>
      </c>
      <c r="F29" s="26" t="s">
        <v>79</v>
      </c>
      <c r="G29" s="140">
        <v>0.96913819999999995</v>
      </c>
      <c r="H29" s="140">
        <v>1.8815999999999999</v>
      </c>
      <c r="I29" s="140">
        <v>16.9344</v>
      </c>
      <c r="J29" s="56">
        <v>1</v>
      </c>
    </row>
    <row r="30" spans="1:10" x14ac:dyDescent="0.3">
      <c r="A30" s="136">
        <v>120</v>
      </c>
      <c r="B30" s="136">
        <v>4</v>
      </c>
      <c r="C30" s="26" t="s">
        <v>189</v>
      </c>
      <c r="D30" s="56" t="s">
        <v>190</v>
      </c>
      <c r="E30" s="137">
        <v>1359</v>
      </c>
      <c r="F30" s="26" t="s">
        <v>79</v>
      </c>
      <c r="G30" s="140">
        <v>0.47746949999999999</v>
      </c>
      <c r="H30" s="140">
        <v>0.21743999999999999</v>
      </c>
      <c r="I30" s="140">
        <v>0.86975999999999998</v>
      </c>
      <c r="J30" s="56">
        <v>0</v>
      </c>
    </row>
    <row r="31" spans="1:10" x14ac:dyDescent="0.3">
      <c r="A31" s="136">
        <v>121</v>
      </c>
      <c r="B31" s="136">
        <v>2</v>
      </c>
      <c r="C31" s="26" t="s">
        <v>189</v>
      </c>
      <c r="D31" s="56" t="s">
        <v>190</v>
      </c>
      <c r="E31" s="137">
        <v>1335</v>
      </c>
      <c r="F31" s="26" t="s">
        <v>79</v>
      </c>
      <c r="G31" s="140">
        <v>0.2345187</v>
      </c>
      <c r="H31" s="140">
        <v>0.21360000000000001</v>
      </c>
      <c r="I31" s="140">
        <v>0.42720000000000002</v>
      </c>
      <c r="J31" s="56">
        <v>1</v>
      </c>
    </row>
    <row r="32" spans="1:10" x14ac:dyDescent="0.3">
      <c r="A32" s="136">
        <v>122</v>
      </c>
      <c r="B32" s="136">
        <v>4</v>
      </c>
      <c r="C32" s="26" t="s">
        <v>189</v>
      </c>
      <c r="D32" s="56" t="s">
        <v>190</v>
      </c>
      <c r="E32" s="137">
        <v>1255</v>
      </c>
      <c r="F32" s="26" t="s">
        <v>79</v>
      </c>
      <c r="G32" s="140">
        <v>0.4409303</v>
      </c>
      <c r="H32" s="140">
        <v>0.20080000000000001</v>
      </c>
      <c r="I32" s="140">
        <v>0.80320000000000003</v>
      </c>
      <c r="J32" s="56">
        <v>0</v>
      </c>
    </row>
    <row r="33" spans="1:10" x14ac:dyDescent="0.3">
      <c r="A33" s="136">
        <v>123</v>
      </c>
      <c r="B33" s="136">
        <v>2</v>
      </c>
      <c r="C33" s="26" t="s">
        <v>189</v>
      </c>
      <c r="D33" s="56" t="s">
        <v>190</v>
      </c>
      <c r="E33" s="137">
        <v>654</v>
      </c>
      <c r="F33" s="26" t="s">
        <v>79</v>
      </c>
      <c r="G33" s="140">
        <v>0.1148878</v>
      </c>
      <c r="H33" s="140">
        <v>0.10464</v>
      </c>
      <c r="I33" s="140">
        <v>0.20927999999999999</v>
      </c>
      <c r="J33" s="56">
        <v>1</v>
      </c>
    </row>
    <row r="34" spans="1:10" x14ac:dyDescent="0.3">
      <c r="A34" s="136">
        <v>124</v>
      </c>
      <c r="B34" s="136">
        <v>3</v>
      </c>
      <c r="C34" s="26" t="s">
        <v>222</v>
      </c>
      <c r="D34" s="56" t="s">
        <v>223</v>
      </c>
      <c r="E34" s="137">
        <v>3100</v>
      </c>
      <c r="F34" s="26" t="s">
        <v>79</v>
      </c>
      <c r="G34" s="140">
        <v>1.7102402000000001</v>
      </c>
      <c r="H34" s="140">
        <v>4.6189999999999998</v>
      </c>
      <c r="I34" s="140">
        <v>13.856999999999999</v>
      </c>
      <c r="J34" s="56">
        <v>0</v>
      </c>
    </row>
    <row r="35" spans="1:10" x14ac:dyDescent="0.3">
      <c r="A35" s="136">
        <v>125</v>
      </c>
      <c r="B35" s="136">
        <v>1</v>
      </c>
      <c r="C35" s="26" t="s">
        <v>222</v>
      </c>
      <c r="D35" s="56" t="s">
        <v>223</v>
      </c>
      <c r="E35" s="137">
        <v>2221.0000012</v>
      </c>
      <c r="F35" s="26" t="s">
        <v>79</v>
      </c>
      <c r="G35" s="140">
        <v>0.40843479999999999</v>
      </c>
      <c r="H35" s="140">
        <v>3.3092899999999998</v>
      </c>
      <c r="I35" s="140">
        <v>3.3092899999999998</v>
      </c>
      <c r="J35" s="56">
        <v>1</v>
      </c>
    </row>
    <row r="36" spans="1:10" x14ac:dyDescent="0.3">
      <c r="A36" s="136">
        <v>126</v>
      </c>
      <c r="B36" s="136">
        <v>1</v>
      </c>
      <c r="C36" s="26" t="s">
        <v>222</v>
      </c>
      <c r="D36" s="56" t="s">
        <v>223</v>
      </c>
      <c r="E36" s="137">
        <v>2221.0000012</v>
      </c>
      <c r="F36" s="26" t="s">
        <v>79</v>
      </c>
      <c r="G36" s="140">
        <v>0.40843479999999999</v>
      </c>
      <c r="H36" s="140">
        <v>3.3092899999999998</v>
      </c>
      <c r="I36" s="140">
        <v>3.3092899999999998</v>
      </c>
      <c r="J36" s="56">
        <v>0</v>
      </c>
    </row>
    <row r="37" spans="1:10" x14ac:dyDescent="0.3">
      <c r="A37" s="136">
        <v>127</v>
      </c>
      <c r="B37" s="136">
        <v>1</v>
      </c>
      <c r="C37" s="26" t="s">
        <v>222</v>
      </c>
      <c r="D37" s="56" t="s">
        <v>223</v>
      </c>
      <c r="E37" s="137">
        <v>2142.4999988</v>
      </c>
      <c r="F37" s="26" t="s">
        <v>79</v>
      </c>
      <c r="G37" s="140">
        <v>0.39399889999999999</v>
      </c>
      <c r="H37" s="140">
        <v>3.1923249999999999</v>
      </c>
      <c r="I37" s="140">
        <v>3.1923249999999999</v>
      </c>
      <c r="J37" s="56">
        <v>1</v>
      </c>
    </row>
    <row r="38" spans="1:10" x14ac:dyDescent="0.3">
      <c r="A38" s="136">
        <v>128</v>
      </c>
      <c r="B38" s="136">
        <v>1</v>
      </c>
      <c r="C38" s="26" t="s">
        <v>222</v>
      </c>
      <c r="D38" s="56" t="s">
        <v>223</v>
      </c>
      <c r="E38" s="137">
        <v>2092.4999988</v>
      </c>
      <c r="F38" s="26" t="s">
        <v>79</v>
      </c>
      <c r="G38" s="140">
        <v>0.38480409999999998</v>
      </c>
      <c r="H38" s="140">
        <v>3.1178249999999998</v>
      </c>
      <c r="I38" s="140">
        <v>3.1178249999999998</v>
      </c>
      <c r="J38" s="56">
        <v>0</v>
      </c>
    </row>
    <row r="39" spans="1:10" x14ac:dyDescent="0.3">
      <c r="A39" s="136">
        <v>129</v>
      </c>
      <c r="B39" s="136">
        <v>1</v>
      </c>
      <c r="C39" s="26" t="s">
        <v>222</v>
      </c>
      <c r="D39" s="56" t="s">
        <v>223</v>
      </c>
      <c r="E39" s="137">
        <v>1501.4997983999999</v>
      </c>
      <c r="F39" s="26" t="s">
        <v>79</v>
      </c>
      <c r="G39" s="140">
        <v>0.27612100000000001</v>
      </c>
      <c r="H39" s="140">
        <v>2.2372347000000001</v>
      </c>
      <c r="I39" s="140">
        <v>2.2372347000000001</v>
      </c>
      <c r="J39" s="56">
        <v>1</v>
      </c>
    </row>
    <row r="40" spans="1:10" x14ac:dyDescent="0.3">
      <c r="A40" s="136">
        <v>130</v>
      </c>
      <c r="B40" s="136">
        <v>1</v>
      </c>
      <c r="C40" s="26" t="s">
        <v>222</v>
      </c>
      <c r="D40" s="56" t="s">
        <v>223</v>
      </c>
      <c r="E40" s="137">
        <v>1010</v>
      </c>
      <c r="F40" s="26" t="s">
        <v>79</v>
      </c>
      <c r="G40" s="140">
        <v>0.18573580000000001</v>
      </c>
      <c r="H40" s="140">
        <v>1.5048999999999999</v>
      </c>
      <c r="I40" s="140">
        <v>1.5048999999999999</v>
      </c>
      <c r="J40" s="56">
        <v>0</v>
      </c>
    </row>
    <row r="41" spans="1:10" x14ac:dyDescent="0.3">
      <c r="A41" s="136">
        <v>131</v>
      </c>
      <c r="B41" s="136">
        <v>1</v>
      </c>
      <c r="C41" s="26" t="s">
        <v>222</v>
      </c>
      <c r="D41" s="56" t="s">
        <v>223</v>
      </c>
      <c r="E41" s="137">
        <v>1010.0004652</v>
      </c>
      <c r="F41" s="26" t="s">
        <v>79</v>
      </c>
      <c r="G41" s="140">
        <v>0.18573590000000001</v>
      </c>
      <c r="H41" s="140">
        <v>1.5049007000000001</v>
      </c>
      <c r="I41" s="140">
        <v>1.5049007000000001</v>
      </c>
      <c r="J41" s="56">
        <v>1</v>
      </c>
    </row>
    <row r="42" spans="1:10" x14ac:dyDescent="0.3">
      <c r="A42" s="136">
        <v>132</v>
      </c>
      <c r="B42" s="136">
        <v>1</v>
      </c>
      <c r="C42" s="26" t="s">
        <v>222</v>
      </c>
      <c r="D42" s="56" t="s">
        <v>223</v>
      </c>
      <c r="E42" s="137">
        <v>352.50020160000003</v>
      </c>
      <c r="F42" s="26" t="s">
        <v>79</v>
      </c>
      <c r="G42" s="140">
        <v>6.4823699999999998E-2</v>
      </c>
      <c r="H42" s="140">
        <v>0.52522530000000001</v>
      </c>
      <c r="I42" s="140">
        <v>0.52522530000000001</v>
      </c>
      <c r="J42" s="56">
        <v>0</v>
      </c>
    </row>
    <row r="43" spans="1:10" x14ac:dyDescent="0.3">
      <c r="A43" s="136">
        <v>133</v>
      </c>
      <c r="B43" s="136">
        <v>1</v>
      </c>
      <c r="C43" s="26" t="s">
        <v>222</v>
      </c>
      <c r="D43" s="56" t="s">
        <v>223</v>
      </c>
      <c r="E43" s="137">
        <v>245.02500000000001</v>
      </c>
      <c r="F43" s="26" t="s">
        <v>79</v>
      </c>
      <c r="G43" s="140">
        <v>4.5059299999999997E-2</v>
      </c>
      <c r="H43" s="140">
        <v>0.3650872</v>
      </c>
      <c r="I43" s="140">
        <v>0.3650872</v>
      </c>
      <c r="J43" s="56">
        <v>1</v>
      </c>
    </row>
    <row r="44" spans="1:10" x14ac:dyDescent="0.3">
      <c r="A44" s="136">
        <v>134</v>
      </c>
      <c r="B44" s="136">
        <v>1</v>
      </c>
      <c r="C44" s="26" t="s">
        <v>222</v>
      </c>
      <c r="D44" s="56" t="s">
        <v>223</v>
      </c>
      <c r="E44" s="137">
        <v>245.02500000000001</v>
      </c>
      <c r="F44" s="26" t="s">
        <v>79</v>
      </c>
      <c r="G44" s="140">
        <v>4.5059299999999997E-2</v>
      </c>
      <c r="H44" s="140">
        <v>0.3650872</v>
      </c>
      <c r="I44" s="140">
        <v>0.3650872</v>
      </c>
      <c r="J44" s="56">
        <v>0</v>
      </c>
    </row>
    <row r="45" spans="1:10" x14ac:dyDescent="0.3">
      <c r="A45" s="136">
        <v>135</v>
      </c>
      <c r="B45" s="136">
        <v>1</v>
      </c>
      <c r="C45" s="26" t="s">
        <v>222</v>
      </c>
      <c r="D45" s="56" t="s">
        <v>223</v>
      </c>
      <c r="E45" s="137">
        <v>245</v>
      </c>
      <c r="F45" s="26" t="s">
        <v>79</v>
      </c>
      <c r="G45" s="140">
        <v>4.5054700000000003E-2</v>
      </c>
      <c r="H45" s="140">
        <v>0.36504999999999999</v>
      </c>
      <c r="I45" s="140">
        <v>0.36504999999999999</v>
      </c>
      <c r="J45" s="56">
        <v>1</v>
      </c>
    </row>
    <row r="46" spans="1:10" x14ac:dyDescent="0.3">
      <c r="A46" s="136">
        <v>136</v>
      </c>
      <c r="B46" s="136">
        <v>1</v>
      </c>
      <c r="C46" s="26" t="s">
        <v>222</v>
      </c>
      <c r="D46" s="56" t="s">
        <v>223</v>
      </c>
      <c r="E46" s="137">
        <v>244.97499999999999</v>
      </c>
      <c r="F46" s="26" t="s">
        <v>79</v>
      </c>
      <c r="G46" s="140">
        <v>4.5050100000000003E-2</v>
      </c>
      <c r="H46" s="140">
        <v>0.36501270000000002</v>
      </c>
      <c r="I46" s="140">
        <v>0.36501270000000002</v>
      </c>
      <c r="J46" s="56">
        <v>0</v>
      </c>
    </row>
    <row r="47" spans="1:10" x14ac:dyDescent="0.3">
      <c r="A47" s="136">
        <v>137</v>
      </c>
      <c r="B47" s="136">
        <v>4</v>
      </c>
      <c r="C47" s="26" t="s">
        <v>191</v>
      </c>
      <c r="D47" s="56" t="s">
        <v>192</v>
      </c>
      <c r="E47" s="137">
        <v>1400</v>
      </c>
      <c r="F47" s="26" t="s">
        <v>79</v>
      </c>
      <c r="G47" s="140">
        <v>1.3247393999999999</v>
      </c>
      <c r="H47" s="140">
        <v>1.694</v>
      </c>
      <c r="I47" s="140">
        <v>6.7759999999999998</v>
      </c>
      <c r="J47" s="56">
        <v>1</v>
      </c>
    </row>
    <row r="48" spans="1:10" x14ac:dyDescent="0.3">
      <c r="A48" s="136">
        <v>138</v>
      </c>
      <c r="B48" s="136">
        <v>2</v>
      </c>
      <c r="C48" s="26" t="s">
        <v>191</v>
      </c>
      <c r="D48" s="56" t="s">
        <v>192</v>
      </c>
      <c r="E48" s="137">
        <v>1376</v>
      </c>
      <c r="F48" s="26" t="s">
        <v>79</v>
      </c>
      <c r="G48" s="140">
        <v>0.6510148</v>
      </c>
      <c r="H48" s="140">
        <v>1.66496</v>
      </c>
      <c r="I48" s="140">
        <v>3.32992</v>
      </c>
      <c r="J48" s="56">
        <v>0</v>
      </c>
    </row>
    <row r="49" spans="1:10" x14ac:dyDescent="0.3">
      <c r="A49" s="136">
        <v>139</v>
      </c>
      <c r="B49" s="136">
        <v>2</v>
      </c>
      <c r="C49" s="26" t="s">
        <v>191</v>
      </c>
      <c r="D49" s="56" t="s">
        <v>192</v>
      </c>
      <c r="E49" s="137">
        <v>1330</v>
      </c>
      <c r="F49" s="26" t="s">
        <v>79</v>
      </c>
      <c r="G49" s="140">
        <v>0.62925120000000001</v>
      </c>
      <c r="H49" s="140">
        <v>1.6093</v>
      </c>
      <c r="I49" s="140">
        <v>3.2185999999999999</v>
      </c>
      <c r="J49" s="56">
        <v>1</v>
      </c>
    </row>
    <row r="50" spans="1:10" x14ac:dyDescent="0.3">
      <c r="A50" s="136">
        <v>140</v>
      </c>
      <c r="B50" s="136">
        <v>2</v>
      </c>
      <c r="C50" s="26" t="s">
        <v>191</v>
      </c>
      <c r="D50" s="56" t="s">
        <v>192</v>
      </c>
      <c r="E50" s="137">
        <v>1330</v>
      </c>
      <c r="F50" s="26" t="s">
        <v>79</v>
      </c>
      <c r="G50" s="140">
        <v>0.62925120000000001</v>
      </c>
      <c r="H50" s="140">
        <v>1.6093</v>
      </c>
      <c r="I50" s="140">
        <v>3.2185999999999999</v>
      </c>
      <c r="J50" s="56">
        <v>0</v>
      </c>
    </row>
    <row r="51" spans="1:10" x14ac:dyDescent="0.3">
      <c r="A51" s="136">
        <v>141</v>
      </c>
      <c r="B51" s="136">
        <v>1</v>
      </c>
      <c r="C51" s="26" t="s">
        <v>191</v>
      </c>
      <c r="D51" s="56" t="s">
        <v>192</v>
      </c>
      <c r="E51" s="137">
        <v>728.99999839999998</v>
      </c>
      <c r="F51" s="26" t="s">
        <v>79</v>
      </c>
      <c r="G51" s="140">
        <v>0.17245269999999999</v>
      </c>
      <c r="H51" s="140">
        <v>0.88209000000000004</v>
      </c>
      <c r="I51" s="140">
        <v>0.88209000000000004</v>
      </c>
      <c r="J51" s="56">
        <v>1</v>
      </c>
    </row>
    <row r="52" spans="1:10" x14ac:dyDescent="0.3">
      <c r="A52" s="136">
        <v>142</v>
      </c>
      <c r="B52" s="136">
        <v>1</v>
      </c>
      <c r="C52" s="26" t="s">
        <v>191</v>
      </c>
      <c r="D52" s="56" t="s">
        <v>192</v>
      </c>
      <c r="E52" s="137">
        <v>729</v>
      </c>
      <c r="F52" s="26" t="s">
        <v>79</v>
      </c>
      <c r="G52" s="140">
        <v>0.17245269999999999</v>
      </c>
      <c r="H52" s="140">
        <v>0.88209000000000004</v>
      </c>
      <c r="I52" s="140">
        <v>0.88209000000000004</v>
      </c>
      <c r="J52" s="56">
        <v>0</v>
      </c>
    </row>
    <row r="53" spans="1:10" x14ac:dyDescent="0.3">
      <c r="A53" s="136">
        <v>143</v>
      </c>
      <c r="B53" s="136">
        <v>1</v>
      </c>
      <c r="C53" s="26" t="s">
        <v>197</v>
      </c>
      <c r="D53" s="56" t="s">
        <v>176</v>
      </c>
      <c r="E53" s="137">
        <v>50</v>
      </c>
      <c r="F53" s="26" t="s">
        <v>79</v>
      </c>
      <c r="G53" s="140">
        <v>2.205E-2</v>
      </c>
      <c r="H53" s="140">
        <v>0.13150000000000001</v>
      </c>
      <c r="I53" s="140">
        <v>0.13150000000000001</v>
      </c>
      <c r="J53" s="56">
        <v>1</v>
      </c>
    </row>
    <row r="54" spans="1:10" x14ac:dyDescent="0.3">
      <c r="A54" s="136">
        <v>144</v>
      </c>
      <c r="B54" s="136">
        <v>46</v>
      </c>
      <c r="C54" s="26" t="s">
        <v>211</v>
      </c>
      <c r="D54" s="56" t="s">
        <v>176</v>
      </c>
      <c r="E54" s="137">
        <v>100</v>
      </c>
      <c r="F54" s="26" t="s">
        <v>79</v>
      </c>
      <c r="G54" s="140">
        <v>2.7002000000000002</v>
      </c>
      <c r="H54" s="140">
        <v>0.79900000000000004</v>
      </c>
      <c r="I54" s="140">
        <v>36.753999999999998</v>
      </c>
      <c r="J54" s="56">
        <v>0</v>
      </c>
    </row>
    <row r="55" spans="1:10" x14ac:dyDescent="0.3">
      <c r="A55" s="136">
        <v>145</v>
      </c>
      <c r="B55" s="136">
        <v>12</v>
      </c>
      <c r="C55" s="26" t="s">
        <v>179</v>
      </c>
      <c r="D55" s="56" t="s">
        <v>176</v>
      </c>
      <c r="E55" s="137">
        <v>70</v>
      </c>
      <c r="F55" s="26" t="s">
        <v>79</v>
      </c>
      <c r="G55" s="140">
        <v>0.2016</v>
      </c>
      <c r="H55" s="140">
        <v>0.1792</v>
      </c>
      <c r="I55" s="140">
        <v>2.1503999999999999</v>
      </c>
      <c r="J55" s="56">
        <v>1</v>
      </c>
    </row>
    <row r="56" spans="1:10" x14ac:dyDescent="0.3">
      <c r="A56" s="136">
        <v>146</v>
      </c>
      <c r="B56" s="136">
        <v>1</v>
      </c>
      <c r="C56" s="26" t="s">
        <v>198</v>
      </c>
      <c r="D56" s="56" t="s">
        <v>176</v>
      </c>
      <c r="E56" s="137">
        <v>50</v>
      </c>
      <c r="F56" s="26" t="s">
        <v>79</v>
      </c>
      <c r="G56" s="140">
        <v>1.2200000000000001E-2</v>
      </c>
      <c r="H56" s="140">
        <v>8.2500000000000004E-2</v>
      </c>
      <c r="I56" s="140">
        <v>8.2500000000000004E-2</v>
      </c>
      <c r="J56" s="56">
        <v>0</v>
      </c>
    </row>
    <row r="57" spans="1:10" x14ac:dyDescent="0.3">
      <c r="A57" s="136">
        <v>147</v>
      </c>
      <c r="B57" s="136">
        <v>2</v>
      </c>
      <c r="C57" s="26" t="s">
        <v>198</v>
      </c>
      <c r="D57" s="56" t="s">
        <v>176</v>
      </c>
      <c r="E57" s="137">
        <v>50</v>
      </c>
      <c r="F57" s="26" t="s">
        <v>79</v>
      </c>
      <c r="G57" s="140">
        <v>2.4400000000000002E-2</v>
      </c>
      <c r="H57" s="140">
        <v>8.2500000000000004E-2</v>
      </c>
      <c r="I57" s="140">
        <v>0.16500000000000001</v>
      </c>
      <c r="J57" s="56">
        <v>1</v>
      </c>
    </row>
    <row r="58" spans="1:10" x14ac:dyDescent="0.3">
      <c r="A58" s="136">
        <v>148</v>
      </c>
      <c r="B58" s="136">
        <v>2</v>
      </c>
      <c r="C58" s="26" t="s">
        <v>199</v>
      </c>
      <c r="D58" s="56" t="s">
        <v>176</v>
      </c>
      <c r="E58" s="137">
        <v>50</v>
      </c>
      <c r="F58" s="26" t="s">
        <v>79</v>
      </c>
      <c r="G58" s="140">
        <v>3.1199999999999999E-2</v>
      </c>
      <c r="H58" s="140">
        <v>0.16750000000000001</v>
      </c>
      <c r="I58" s="140">
        <v>0.33500000000000002</v>
      </c>
      <c r="J58" s="56">
        <v>0</v>
      </c>
    </row>
    <row r="59" spans="1:10" x14ac:dyDescent="0.3">
      <c r="A59" s="136">
        <v>149</v>
      </c>
      <c r="B59" s="136">
        <v>2</v>
      </c>
      <c r="C59" s="26" t="s">
        <v>180</v>
      </c>
      <c r="D59" s="56" t="s">
        <v>181</v>
      </c>
      <c r="E59" s="137">
        <v>60</v>
      </c>
      <c r="F59" s="26" t="s">
        <v>79</v>
      </c>
      <c r="G59" s="140">
        <v>1.5281599999999999E-2</v>
      </c>
      <c r="H59" s="140">
        <v>1.90098E-2</v>
      </c>
      <c r="I59" s="140">
        <v>3.8019699999999997E-2</v>
      </c>
      <c r="J59" s="56">
        <v>1</v>
      </c>
    </row>
    <row r="60" spans="1:10" x14ac:dyDescent="0.3">
      <c r="A60" s="136">
        <v>150</v>
      </c>
      <c r="B60" s="136">
        <v>4</v>
      </c>
      <c r="C60" s="26" t="s">
        <v>224</v>
      </c>
      <c r="D60" s="56" t="s">
        <v>225</v>
      </c>
      <c r="E60" s="137">
        <v>50</v>
      </c>
      <c r="F60" s="26" t="s">
        <v>79</v>
      </c>
      <c r="G60" s="140">
        <v>1.6506900000000001E-2</v>
      </c>
      <c r="H60" s="140">
        <v>1.0130200000000001E-2</v>
      </c>
      <c r="I60" s="140">
        <v>4.0520899999999999E-2</v>
      </c>
      <c r="J60" s="56">
        <v>0</v>
      </c>
    </row>
    <row r="61" spans="1:10" x14ac:dyDescent="0.3">
      <c r="A61" s="136">
        <v>151</v>
      </c>
      <c r="B61" s="136">
        <v>23</v>
      </c>
      <c r="C61" s="26" t="s">
        <v>212</v>
      </c>
      <c r="D61" s="56" t="s">
        <v>213</v>
      </c>
      <c r="E61" s="137">
        <v>100</v>
      </c>
      <c r="F61" s="26" t="s">
        <v>79</v>
      </c>
      <c r="G61" s="140">
        <v>0.1422937</v>
      </c>
      <c r="H61" s="140">
        <v>2.8829500000000001E-2</v>
      </c>
      <c r="I61" s="140">
        <v>0.66307819999999995</v>
      </c>
      <c r="J61" s="56">
        <v>1</v>
      </c>
    </row>
    <row r="62" spans="1:10" x14ac:dyDescent="0.3">
      <c r="A62" s="136">
        <v>152</v>
      </c>
      <c r="B62" s="136">
        <v>13</v>
      </c>
      <c r="C62" s="26" t="s">
        <v>182</v>
      </c>
      <c r="D62" s="56" t="s">
        <v>176</v>
      </c>
      <c r="E62" s="137">
        <v>160</v>
      </c>
      <c r="F62" s="26" t="s">
        <v>79</v>
      </c>
      <c r="G62" s="140">
        <v>0.44518269999999999</v>
      </c>
      <c r="H62" s="140">
        <v>0.42614170000000001</v>
      </c>
      <c r="I62" s="140">
        <v>5.5398421999999998</v>
      </c>
      <c r="J62" s="56">
        <v>0</v>
      </c>
    </row>
    <row r="63" spans="1:10" x14ac:dyDescent="0.3">
      <c r="A63" s="136">
        <v>153</v>
      </c>
      <c r="B63" s="136">
        <v>1</v>
      </c>
      <c r="C63" s="26" t="s">
        <v>217</v>
      </c>
      <c r="D63" s="56" t="s">
        <v>181</v>
      </c>
      <c r="E63" s="137">
        <v>60</v>
      </c>
      <c r="F63" s="26" t="s">
        <v>79</v>
      </c>
      <c r="G63" s="140">
        <v>7.6407999999999997E-3</v>
      </c>
      <c r="H63" s="140">
        <v>1.90098E-2</v>
      </c>
      <c r="I63" s="140">
        <v>1.90098E-2</v>
      </c>
      <c r="J63" s="56">
        <v>1</v>
      </c>
    </row>
    <row r="64" spans="1:10" x14ac:dyDescent="0.3">
      <c r="A64" s="136">
        <v>154</v>
      </c>
      <c r="B64" s="136">
        <v>1</v>
      </c>
      <c r="C64" s="26" t="s">
        <v>200</v>
      </c>
      <c r="D64" s="56" t="s">
        <v>176</v>
      </c>
      <c r="E64" s="137">
        <v>1179.1217783</v>
      </c>
      <c r="F64" s="26" t="s">
        <v>79</v>
      </c>
      <c r="G64" s="140">
        <v>4.7440000000000003E-2</v>
      </c>
      <c r="H64" s="140">
        <v>0.26091999999999999</v>
      </c>
      <c r="I64" s="140">
        <v>0.26091999999999999</v>
      </c>
      <c r="J64" s="56">
        <v>0</v>
      </c>
    </row>
    <row r="65" spans="1:10" x14ac:dyDescent="0.3">
      <c r="A65" s="136">
        <v>155</v>
      </c>
      <c r="B65" s="136">
        <v>3</v>
      </c>
      <c r="C65" s="26" t="s">
        <v>183</v>
      </c>
      <c r="D65" s="56" t="s">
        <v>176</v>
      </c>
      <c r="E65" s="137">
        <v>200</v>
      </c>
      <c r="F65" s="26" t="s">
        <v>79</v>
      </c>
      <c r="G65" s="140">
        <v>0.25800000000000001</v>
      </c>
      <c r="H65" s="140">
        <v>4.72</v>
      </c>
      <c r="I65" s="140">
        <v>14.16</v>
      </c>
      <c r="J65" s="56">
        <v>1</v>
      </c>
    </row>
    <row r="66" spans="1:10" x14ac:dyDescent="0.3">
      <c r="A66" s="136">
        <v>156</v>
      </c>
      <c r="B66" s="136">
        <v>3</v>
      </c>
      <c r="C66" s="26" t="s">
        <v>183</v>
      </c>
      <c r="D66" s="56" t="s">
        <v>176</v>
      </c>
      <c r="E66" s="137">
        <v>200.00000009999999</v>
      </c>
      <c r="F66" s="26" t="s">
        <v>79</v>
      </c>
      <c r="G66" s="140">
        <v>0.25800000000000001</v>
      </c>
      <c r="H66" s="140">
        <v>4.72</v>
      </c>
      <c r="I66" s="140">
        <v>14.16</v>
      </c>
      <c r="J66" s="56">
        <v>0</v>
      </c>
    </row>
    <row r="67" spans="1:10" x14ac:dyDescent="0.3">
      <c r="A67" s="136">
        <v>157</v>
      </c>
      <c r="B67" s="136">
        <v>1</v>
      </c>
      <c r="C67" s="26" t="s">
        <v>183</v>
      </c>
      <c r="D67" s="56" t="s">
        <v>176</v>
      </c>
      <c r="E67" s="137">
        <v>200.00000009999999</v>
      </c>
      <c r="F67" s="26" t="s">
        <v>79</v>
      </c>
      <c r="G67" s="140">
        <v>8.5999999999999993E-2</v>
      </c>
      <c r="H67" s="140">
        <v>4.72</v>
      </c>
      <c r="I67" s="140">
        <v>4.72</v>
      </c>
      <c r="J67" s="56">
        <v>1</v>
      </c>
    </row>
    <row r="68" spans="1:10" x14ac:dyDescent="0.3">
      <c r="A68" s="136">
        <v>158</v>
      </c>
      <c r="B68" s="136">
        <v>2</v>
      </c>
      <c r="C68" s="26" t="s">
        <v>201</v>
      </c>
      <c r="D68" s="56" t="s">
        <v>176</v>
      </c>
      <c r="E68" s="137">
        <v>729.00014499999997</v>
      </c>
      <c r="F68" s="26" t="s">
        <v>79</v>
      </c>
      <c r="G68" s="140">
        <v>0.209952</v>
      </c>
      <c r="H68" s="140">
        <v>1.4434203000000001</v>
      </c>
      <c r="I68" s="140">
        <v>2.8868406000000002</v>
      </c>
      <c r="J68" s="56">
        <v>0</v>
      </c>
    </row>
    <row r="69" spans="1:10" x14ac:dyDescent="0.3">
      <c r="A69" s="136">
        <v>159</v>
      </c>
      <c r="B69" s="136">
        <v>12</v>
      </c>
      <c r="C69" s="26" t="s">
        <v>193</v>
      </c>
      <c r="D69" s="56" t="s">
        <v>194</v>
      </c>
      <c r="E69" s="137">
        <v>60</v>
      </c>
      <c r="F69" s="26" t="s">
        <v>195</v>
      </c>
      <c r="G69" s="140">
        <v>8.3321300000000001E-2</v>
      </c>
      <c r="H69" s="140">
        <v>3.31585E-2</v>
      </c>
      <c r="I69" s="140">
        <v>0.39790180000000003</v>
      </c>
      <c r="J69" s="56">
        <v>1</v>
      </c>
    </row>
    <row r="70" spans="1:10" x14ac:dyDescent="0.3">
      <c r="A70" s="136">
        <v>160</v>
      </c>
      <c r="B70" s="136">
        <v>7</v>
      </c>
      <c r="C70" s="26" t="s">
        <v>226</v>
      </c>
      <c r="D70" s="56" t="s">
        <v>227</v>
      </c>
      <c r="E70" s="137">
        <v>120</v>
      </c>
      <c r="F70" s="26" t="s">
        <v>195</v>
      </c>
      <c r="G70" s="140">
        <v>4.1246400000000003E-2</v>
      </c>
      <c r="H70" s="140">
        <v>2.09809E-2</v>
      </c>
      <c r="I70" s="140">
        <v>0.146866</v>
      </c>
      <c r="J70" s="56">
        <v>0</v>
      </c>
    </row>
    <row r="71" spans="1:10" x14ac:dyDescent="0.3">
      <c r="A71" s="136">
        <v>161</v>
      </c>
      <c r="B71" s="136">
        <v>6</v>
      </c>
      <c r="C71" s="26" t="s">
        <v>228</v>
      </c>
      <c r="D71" s="56" t="s">
        <v>229</v>
      </c>
      <c r="E71" s="137">
        <v>60</v>
      </c>
      <c r="F71" s="26" t="s">
        <v>195</v>
      </c>
      <c r="G71" s="140">
        <v>3.0940499999999999E-2</v>
      </c>
      <c r="H71" s="140">
        <v>1.9737299999999999E-2</v>
      </c>
      <c r="I71" s="140">
        <v>0.118424</v>
      </c>
      <c r="J71" s="56">
        <v>1</v>
      </c>
    </row>
    <row r="72" spans="1:10" x14ac:dyDescent="0.3">
      <c r="A72" s="136">
        <v>162</v>
      </c>
      <c r="B72" s="136">
        <v>4</v>
      </c>
      <c r="C72" s="26" t="s">
        <v>202</v>
      </c>
      <c r="D72" s="56" t="s">
        <v>203</v>
      </c>
      <c r="E72" s="137">
        <v>23</v>
      </c>
      <c r="F72" s="26" t="s">
        <v>204</v>
      </c>
      <c r="G72" s="140">
        <v>8.2121E-3</v>
      </c>
      <c r="H72" s="140">
        <v>3.1702000000000002E-3</v>
      </c>
      <c r="I72" s="140">
        <v>1.2680800000000001E-2</v>
      </c>
      <c r="J72" s="56">
        <v>0</v>
      </c>
    </row>
    <row r="73" spans="1:10" x14ac:dyDescent="0.3">
      <c r="A73" s="136">
        <v>163</v>
      </c>
      <c r="B73" s="136">
        <v>2</v>
      </c>
      <c r="C73" s="26" t="s">
        <v>196</v>
      </c>
      <c r="D73" s="56" t="s">
        <v>176</v>
      </c>
      <c r="E73" s="137">
        <v>1280</v>
      </c>
      <c r="F73" s="26" t="s">
        <v>38</v>
      </c>
      <c r="G73" s="140">
        <v>7.0001575999999996</v>
      </c>
      <c r="H73" s="140">
        <v>36.201599999999999</v>
      </c>
      <c r="I73" s="140">
        <v>72.403199999999998</v>
      </c>
      <c r="J73" s="56">
        <v>1</v>
      </c>
    </row>
    <row r="74" spans="1:10" x14ac:dyDescent="0.3">
      <c r="A74" s="136">
        <v>164</v>
      </c>
      <c r="B74" s="136">
        <v>1</v>
      </c>
      <c r="C74" s="26" t="s">
        <v>196</v>
      </c>
      <c r="D74" s="56" t="s">
        <v>176</v>
      </c>
      <c r="E74" s="137">
        <v>679</v>
      </c>
      <c r="F74" s="26" t="s">
        <v>38</v>
      </c>
      <c r="G74" s="140">
        <v>1.8343118</v>
      </c>
      <c r="H74" s="140">
        <v>18.8624163</v>
      </c>
      <c r="I74" s="140">
        <v>18.8624163</v>
      </c>
      <c r="J74" s="56">
        <v>0</v>
      </c>
    </row>
    <row r="75" spans="1:10" x14ac:dyDescent="0.3">
      <c r="A75" s="136">
        <v>165</v>
      </c>
      <c r="B75" s="136">
        <v>2</v>
      </c>
      <c r="C75" s="26" t="s">
        <v>205</v>
      </c>
      <c r="D75" s="56" t="s">
        <v>206</v>
      </c>
      <c r="E75" s="137">
        <v>21</v>
      </c>
      <c r="F75" s="26" t="s">
        <v>207</v>
      </c>
      <c r="G75" s="140">
        <v>3.3660000000000001E-3</v>
      </c>
      <c r="H75" s="140">
        <v>1.5242999999999999E-3</v>
      </c>
      <c r="I75" s="140">
        <v>3.0485999999999998E-3</v>
      </c>
      <c r="J75" s="56">
        <v>1</v>
      </c>
    </row>
    <row r="76" spans="1:10" ht="15.6" x14ac:dyDescent="0.3">
      <c r="B76" s="181">
        <f>SUBTOTAL(9, B10:B75)</f>
        <v>269</v>
      </c>
      <c r="G76" s="182">
        <f>SUBTOTAL(9, G10:G75)</f>
        <v>31.184245099999998</v>
      </c>
      <c r="I76" s="182">
        <f>SUBTOTAL(9, I10:I75)</f>
        <v>313.4311088</v>
      </c>
    </row>
  </sheetData>
  <mergeCells count="4">
    <mergeCell ref="A1:I4"/>
    <mergeCell ref="A5:I5"/>
    <mergeCell ref="A6:I6"/>
    <mergeCell ref="A7:I7"/>
  </mergeCells>
  <conditionalFormatting sqref="A8:D1048576">
    <cfRule type="expression" dxfId="133" priority="15">
      <formula>$J8=1</formula>
    </cfRule>
  </conditionalFormatting>
  <conditionalFormatting sqref="H9:I9">
    <cfRule type="expression" dxfId="132" priority="19">
      <formula>$N9=1</formula>
    </cfRule>
  </conditionalFormatting>
  <conditionalFormatting sqref="J7">
    <cfRule type="expression" dxfId="131" priority="22">
      <formula>$N7=1</formula>
    </cfRule>
  </conditionalFormatting>
  <conditionalFormatting sqref="J1:X2">
    <cfRule type="expression" dxfId="130" priority="16">
      <formula>$J1=1</formula>
    </cfRule>
  </conditionalFormatting>
  <conditionalFormatting sqref="K3:X7 E8:X8 E9:G9 J9:X9 E10:X1048576">
    <cfRule type="expression" dxfId="129" priority="28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Height="0" orientation="landscape"/>
  <headerFooter>
    <oddFooter>&amp;L&amp;D&amp;Cwww.draw2design.nl -- 0548-613339 - info@draw2design.nl&amp;RBlad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1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.33203125" customWidth="1"/>
    <col min="2" max="2" width="8.6640625" customWidth="1"/>
    <col min="3" max="4" width="32.6640625" customWidth="1"/>
    <col min="5" max="5" width="14.6640625" customWidth="1"/>
    <col min="6" max="7" width="18.6640625" customWidth="1"/>
    <col min="8" max="8" width="20.6640625" customWidth="1"/>
    <col min="9" max="9" width="20" customWidth="1"/>
    <col min="10" max="10" width="0" hidden="1" customWidth="1"/>
  </cols>
  <sheetData>
    <row r="1" spans="1:10" s="81" customFormat="1" ht="39.9" customHeight="1" x14ac:dyDescent="0.5">
      <c r="A1" s="212" t="s">
        <v>235</v>
      </c>
      <c r="B1" s="212"/>
      <c r="C1" s="212"/>
      <c r="D1" s="212"/>
      <c r="E1" s="212"/>
      <c r="F1" s="212"/>
      <c r="G1" s="212"/>
      <c r="H1" s="212"/>
      <c r="I1" s="212"/>
    </row>
    <row r="2" spans="1:10" x14ac:dyDescent="0.3">
      <c r="A2" s="212"/>
      <c r="B2" s="212"/>
      <c r="C2" s="212"/>
      <c r="D2" s="212"/>
      <c r="E2" s="212"/>
      <c r="F2" s="212"/>
      <c r="G2" s="212"/>
      <c r="H2" s="212"/>
      <c r="I2" s="212"/>
    </row>
    <row r="3" spans="1:10" s="52" customFormat="1" ht="15.6" customHeight="1" x14ac:dyDescent="0.3">
      <c r="A3" s="212"/>
      <c r="B3" s="212"/>
      <c r="C3" s="212"/>
      <c r="D3" s="212"/>
      <c r="E3" s="212"/>
      <c r="F3" s="212"/>
      <c r="G3" s="212"/>
      <c r="H3" s="212"/>
      <c r="I3" s="212"/>
    </row>
    <row r="4" spans="1:10" s="52" customFormat="1" ht="15.6" customHeight="1" x14ac:dyDescent="0.3">
      <c r="A4" s="212"/>
      <c r="B4" s="212"/>
      <c r="C4" s="212"/>
      <c r="D4" s="212"/>
      <c r="E4" s="212"/>
      <c r="F4" s="212"/>
      <c r="G4" s="212"/>
      <c r="H4" s="212"/>
      <c r="I4" s="212"/>
    </row>
    <row r="5" spans="1:10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</row>
    <row r="6" spans="1:10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</row>
    <row r="7" spans="1:10" s="52" customFormat="1" ht="15.6" customHeight="1" x14ac:dyDescent="0.3">
      <c r="A7" s="213"/>
      <c r="B7" s="213"/>
      <c r="C7" s="213"/>
      <c r="D7" s="213"/>
      <c r="E7" s="213"/>
      <c r="F7" s="213"/>
      <c r="G7" s="213"/>
      <c r="H7" s="213"/>
      <c r="I7" s="213"/>
      <c r="J7" s="45"/>
    </row>
    <row r="8" spans="1:10" x14ac:dyDescent="0.3">
      <c r="A8" s="17"/>
      <c r="B8" s="12"/>
      <c r="C8" s="13"/>
      <c r="D8" s="15"/>
      <c r="E8" s="14"/>
      <c r="F8" s="15"/>
      <c r="G8" s="16"/>
      <c r="H8" s="16"/>
      <c r="I8" s="17"/>
    </row>
    <row r="9" spans="1:10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168</v>
      </c>
      <c r="G9" s="30" t="s">
        <v>232</v>
      </c>
      <c r="H9" s="64" t="s">
        <v>233</v>
      </c>
      <c r="I9" s="64" t="s">
        <v>234</v>
      </c>
    </row>
    <row r="10" spans="1:10" x14ac:dyDescent="0.3">
      <c r="A10" s="36"/>
      <c r="B10" s="18"/>
      <c r="C10" s="18"/>
      <c r="D10" s="18"/>
      <c r="E10" s="18"/>
      <c r="F10" s="18"/>
      <c r="G10" s="18"/>
      <c r="H10" s="18"/>
      <c r="I10" s="18"/>
    </row>
    <row r="11" spans="1:10" x14ac:dyDescent="0.3">
      <c r="A11" s="214" t="s">
        <v>236</v>
      </c>
      <c r="B11" s="215"/>
      <c r="C11" s="215"/>
      <c r="D11" s="215"/>
      <c r="E11" s="216"/>
      <c r="F11" s="23"/>
      <c r="G11" s="23"/>
      <c r="H11" s="23"/>
      <c r="I11" s="23"/>
    </row>
    <row r="12" spans="1:10" s="57" customFormat="1" x14ac:dyDescent="0.3">
      <c r="A12" s="136">
        <v>118</v>
      </c>
      <c r="B12" s="136">
        <v>14</v>
      </c>
      <c r="C12" s="26" t="s">
        <v>209</v>
      </c>
      <c r="D12" s="56" t="s">
        <v>210</v>
      </c>
      <c r="E12" s="137">
        <v>588</v>
      </c>
      <c r="F12" s="26" t="s">
        <v>79</v>
      </c>
      <c r="G12" s="138">
        <v>1.5075483999999999</v>
      </c>
      <c r="H12" s="138">
        <v>1.8815999999999999</v>
      </c>
      <c r="I12" s="138">
        <v>26.342400000000001</v>
      </c>
      <c r="J12" s="57">
        <v>0</v>
      </c>
    </row>
    <row r="13" spans="1:10" s="65" customFormat="1" ht="15.6" x14ac:dyDescent="0.3">
      <c r="A13" s="136">
        <v>119</v>
      </c>
      <c r="B13" s="136">
        <v>9</v>
      </c>
      <c r="C13" s="26" t="s">
        <v>209</v>
      </c>
      <c r="D13" s="56" t="s">
        <v>210</v>
      </c>
      <c r="E13" s="137">
        <v>588</v>
      </c>
      <c r="F13" s="26" t="s">
        <v>79</v>
      </c>
      <c r="G13" s="138">
        <v>0.96913819999999995</v>
      </c>
      <c r="H13" s="138">
        <v>1.8815999999999999</v>
      </c>
      <c r="I13" s="138">
        <v>16.9344</v>
      </c>
      <c r="J13" s="57">
        <v>1</v>
      </c>
    </row>
    <row r="14" spans="1:10" ht="15.6" x14ac:dyDescent="0.3">
      <c r="A14" s="65" t="s">
        <v>176</v>
      </c>
      <c r="B14" s="165">
        <f>SUBTOTAL(9,B12:B13)</f>
        <v>23</v>
      </c>
      <c r="C14" s="65" t="s">
        <v>176</v>
      </c>
      <c r="D14" s="65" t="s">
        <v>176</v>
      </c>
      <c r="E14" s="165">
        <f>SUMPRODUCT(B12:B13,E12:E13)</f>
        <v>13524</v>
      </c>
      <c r="F14" s="65" t="s">
        <v>176</v>
      </c>
      <c r="G14" s="166">
        <f>SUBTOTAL(9,G12:G13)</f>
        <v>2.4766865999999998</v>
      </c>
      <c r="H14" s="65" t="s">
        <v>176</v>
      </c>
      <c r="I14" s="166">
        <f>SUBTOTAL(9,I12:I13)</f>
        <v>43.276800000000001</v>
      </c>
      <c r="J14" s="65" t="s">
        <v>176</v>
      </c>
    </row>
    <row r="16" spans="1:10" x14ac:dyDescent="0.3">
      <c r="A16" s="214" t="s">
        <v>237</v>
      </c>
      <c r="B16" s="215"/>
      <c r="C16" s="215"/>
      <c r="D16" s="215"/>
      <c r="E16" s="216"/>
      <c r="F16" s="23"/>
      <c r="G16" s="23"/>
      <c r="H16" s="23"/>
      <c r="I16" s="23"/>
    </row>
    <row r="17" spans="1:10" x14ac:dyDescent="0.3">
      <c r="A17" s="136">
        <v>155</v>
      </c>
      <c r="B17" s="136">
        <v>3</v>
      </c>
      <c r="C17" s="26" t="s">
        <v>183</v>
      </c>
      <c r="D17" s="56" t="s">
        <v>176</v>
      </c>
      <c r="E17" s="137">
        <v>200</v>
      </c>
      <c r="F17" s="26" t="s">
        <v>79</v>
      </c>
      <c r="G17" s="138">
        <v>0.25800000000000001</v>
      </c>
      <c r="H17" s="138">
        <v>4.72</v>
      </c>
      <c r="I17" s="138">
        <v>14.16</v>
      </c>
      <c r="J17" s="57">
        <v>0</v>
      </c>
    </row>
    <row r="18" spans="1:10" x14ac:dyDescent="0.3">
      <c r="A18" s="136">
        <v>156</v>
      </c>
      <c r="B18" s="136">
        <v>3</v>
      </c>
      <c r="C18" s="26" t="s">
        <v>183</v>
      </c>
      <c r="D18" s="56" t="s">
        <v>176</v>
      </c>
      <c r="E18" s="137">
        <v>200.00000009999999</v>
      </c>
      <c r="F18" s="26" t="s">
        <v>79</v>
      </c>
      <c r="G18" s="138">
        <v>0.25800000000000001</v>
      </c>
      <c r="H18" s="138">
        <v>4.72</v>
      </c>
      <c r="I18" s="138">
        <v>14.16</v>
      </c>
      <c r="J18" s="57">
        <v>1</v>
      </c>
    </row>
    <row r="19" spans="1:10" x14ac:dyDescent="0.3">
      <c r="A19" s="136">
        <v>157</v>
      </c>
      <c r="B19" s="136">
        <v>1</v>
      </c>
      <c r="C19" s="26" t="s">
        <v>183</v>
      </c>
      <c r="D19" s="56" t="s">
        <v>176</v>
      </c>
      <c r="E19" s="137">
        <v>200.00000009999999</v>
      </c>
      <c r="F19" s="26" t="s">
        <v>79</v>
      </c>
      <c r="G19" s="138">
        <v>8.5999999999999993E-2</v>
      </c>
      <c r="H19" s="138">
        <v>4.72</v>
      </c>
      <c r="I19" s="138">
        <v>4.72</v>
      </c>
      <c r="J19" s="57">
        <v>0</v>
      </c>
    </row>
    <row r="20" spans="1:10" ht="15.6" x14ac:dyDescent="0.3">
      <c r="A20" s="65" t="s">
        <v>176</v>
      </c>
      <c r="B20" s="165">
        <f>SUBTOTAL(9,B17:B19)</f>
        <v>7</v>
      </c>
      <c r="C20" s="65" t="s">
        <v>176</v>
      </c>
      <c r="D20" s="65" t="s">
        <v>176</v>
      </c>
      <c r="E20" s="165">
        <f>SUMPRODUCT(B17:B19,E17:E19)</f>
        <v>1400.0000004000001</v>
      </c>
      <c r="F20" s="65" t="s">
        <v>176</v>
      </c>
      <c r="G20" s="166">
        <f>SUBTOTAL(9,G17:G19)</f>
        <v>0.60199999999999998</v>
      </c>
      <c r="H20" s="65" t="s">
        <v>176</v>
      </c>
      <c r="I20" s="166">
        <f>SUBTOTAL(9,I17:I19)</f>
        <v>33.04</v>
      </c>
      <c r="J20" s="65" t="s">
        <v>176</v>
      </c>
    </row>
    <row r="22" spans="1:10" x14ac:dyDescent="0.3">
      <c r="A22" s="214" t="s">
        <v>238</v>
      </c>
      <c r="B22" s="215"/>
      <c r="C22" s="215"/>
      <c r="D22" s="215"/>
      <c r="E22" s="216"/>
      <c r="F22" s="23"/>
      <c r="G22" s="23"/>
      <c r="H22" s="23"/>
      <c r="I22" s="23"/>
    </row>
    <row r="23" spans="1:10" x14ac:dyDescent="0.3">
      <c r="A23" s="136">
        <v>120</v>
      </c>
      <c r="B23" s="136">
        <v>4</v>
      </c>
      <c r="C23" s="26" t="s">
        <v>189</v>
      </c>
      <c r="D23" s="56" t="s">
        <v>190</v>
      </c>
      <c r="E23" s="137">
        <v>1359</v>
      </c>
      <c r="F23" s="26" t="s">
        <v>79</v>
      </c>
      <c r="G23" s="138">
        <v>0.47746949999999999</v>
      </c>
      <c r="H23" s="138">
        <v>0.21743999999999999</v>
      </c>
      <c r="I23" s="138">
        <v>0.86975999999999998</v>
      </c>
      <c r="J23" s="57">
        <v>0</v>
      </c>
    </row>
    <row r="24" spans="1:10" x14ac:dyDescent="0.3">
      <c r="A24" s="136">
        <v>121</v>
      </c>
      <c r="B24" s="136">
        <v>2</v>
      </c>
      <c r="C24" s="26" t="s">
        <v>189</v>
      </c>
      <c r="D24" s="56" t="s">
        <v>190</v>
      </c>
      <c r="E24" s="137">
        <v>1335</v>
      </c>
      <c r="F24" s="26" t="s">
        <v>79</v>
      </c>
      <c r="G24" s="138">
        <v>0.2345187</v>
      </c>
      <c r="H24" s="138">
        <v>0.21360000000000001</v>
      </c>
      <c r="I24" s="138">
        <v>0.42720000000000002</v>
      </c>
      <c r="J24" s="57">
        <v>1</v>
      </c>
    </row>
    <row r="25" spans="1:10" x14ac:dyDescent="0.3">
      <c r="A25" s="136">
        <v>122</v>
      </c>
      <c r="B25" s="136">
        <v>4</v>
      </c>
      <c r="C25" s="26" t="s">
        <v>189</v>
      </c>
      <c r="D25" s="56" t="s">
        <v>190</v>
      </c>
      <c r="E25" s="137">
        <v>1255</v>
      </c>
      <c r="F25" s="26" t="s">
        <v>79</v>
      </c>
      <c r="G25" s="138">
        <v>0.4409303</v>
      </c>
      <c r="H25" s="138">
        <v>0.20080000000000001</v>
      </c>
      <c r="I25" s="138">
        <v>0.80320000000000003</v>
      </c>
      <c r="J25" s="57">
        <v>0</v>
      </c>
    </row>
    <row r="26" spans="1:10" x14ac:dyDescent="0.3">
      <c r="A26" s="136">
        <v>123</v>
      </c>
      <c r="B26" s="136">
        <v>2</v>
      </c>
      <c r="C26" s="26" t="s">
        <v>189</v>
      </c>
      <c r="D26" s="56" t="s">
        <v>190</v>
      </c>
      <c r="E26" s="137">
        <v>654</v>
      </c>
      <c r="F26" s="26" t="s">
        <v>79</v>
      </c>
      <c r="G26" s="138">
        <v>0.1148878</v>
      </c>
      <c r="H26" s="138">
        <v>0.10464</v>
      </c>
      <c r="I26" s="138">
        <v>0.20927999999999999</v>
      </c>
      <c r="J26" s="57">
        <v>1</v>
      </c>
    </row>
    <row r="27" spans="1:10" ht="15.6" x14ac:dyDescent="0.3">
      <c r="A27" s="65" t="s">
        <v>176</v>
      </c>
      <c r="B27" s="165">
        <f>SUBTOTAL(9,B23:B26)</f>
        <v>12</v>
      </c>
      <c r="C27" s="65" t="s">
        <v>176</v>
      </c>
      <c r="D27" s="65" t="s">
        <v>176</v>
      </c>
      <c r="E27" s="165">
        <f>SUMPRODUCT(B23:B26,E23:E26)</f>
        <v>14434</v>
      </c>
      <c r="F27" s="65" t="s">
        <v>176</v>
      </c>
      <c r="G27" s="166">
        <f>SUBTOTAL(9,G23:G26)</f>
        <v>1.2678062999999999</v>
      </c>
      <c r="H27" s="65" t="s">
        <v>176</v>
      </c>
      <c r="I27" s="166">
        <f>SUBTOTAL(9,I23:I26)</f>
        <v>2.3094399999999999</v>
      </c>
      <c r="J27" s="65" t="s">
        <v>176</v>
      </c>
    </row>
    <row r="29" spans="1:10" x14ac:dyDescent="0.3">
      <c r="A29" s="214" t="s">
        <v>239</v>
      </c>
      <c r="B29" s="215"/>
      <c r="C29" s="215"/>
      <c r="D29" s="215"/>
      <c r="E29" s="216"/>
      <c r="F29" s="23"/>
      <c r="G29" s="23"/>
      <c r="H29" s="23"/>
      <c r="I29" s="23"/>
    </row>
    <row r="30" spans="1:10" x14ac:dyDescent="0.3">
      <c r="A30" s="136">
        <v>124</v>
      </c>
      <c r="B30" s="136">
        <v>3</v>
      </c>
      <c r="C30" s="26" t="s">
        <v>222</v>
      </c>
      <c r="D30" s="56" t="s">
        <v>223</v>
      </c>
      <c r="E30" s="137">
        <v>3100</v>
      </c>
      <c r="F30" s="26" t="s">
        <v>79</v>
      </c>
      <c r="G30" s="138">
        <v>1.7102402000000001</v>
      </c>
      <c r="H30" s="138">
        <v>4.6189999999999998</v>
      </c>
      <c r="I30" s="138">
        <v>13.856999999999999</v>
      </c>
      <c r="J30" s="57">
        <v>0</v>
      </c>
    </row>
    <row r="31" spans="1:10" x14ac:dyDescent="0.3">
      <c r="A31" s="136">
        <v>125</v>
      </c>
      <c r="B31" s="136">
        <v>1</v>
      </c>
      <c r="C31" s="26" t="s">
        <v>222</v>
      </c>
      <c r="D31" s="56" t="s">
        <v>223</v>
      </c>
      <c r="E31" s="137">
        <v>2221.0000012</v>
      </c>
      <c r="F31" s="26" t="s">
        <v>79</v>
      </c>
      <c r="G31" s="138">
        <v>0.40843479999999999</v>
      </c>
      <c r="H31" s="138">
        <v>3.3092899999999998</v>
      </c>
      <c r="I31" s="138">
        <v>3.3092899999999998</v>
      </c>
      <c r="J31" s="57">
        <v>1</v>
      </c>
    </row>
    <row r="32" spans="1:10" x14ac:dyDescent="0.3">
      <c r="A32" s="136">
        <v>126</v>
      </c>
      <c r="B32" s="136">
        <v>1</v>
      </c>
      <c r="C32" s="26" t="s">
        <v>222</v>
      </c>
      <c r="D32" s="56" t="s">
        <v>223</v>
      </c>
      <c r="E32" s="137">
        <v>2221.0000012</v>
      </c>
      <c r="F32" s="26" t="s">
        <v>79</v>
      </c>
      <c r="G32" s="138">
        <v>0.40843479999999999</v>
      </c>
      <c r="H32" s="138">
        <v>3.3092899999999998</v>
      </c>
      <c r="I32" s="138">
        <v>3.3092899999999998</v>
      </c>
      <c r="J32" s="57">
        <v>0</v>
      </c>
    </row>
    <row r="33" spans="1:10" x14ac:dyDescent="0.3">
      <c r="A33" s="136">
        <v>127</v>
      </c>
      <c r="B33" s="136">
        <v>1</v>
      </c>
      <c r="C33" s="26" t="s">
        <v>222</v>
      </c>
      <c r="D33" s="56" t="s">
        <v>223</v>
      </c>
      <c r="E33" s="137">
        <v>2142.4999988</v>
      </c>
      <c r="F33" s="26" t="s">
        <v>79</v>
      </c>
      <c r="G33" s="138">
        <v>0.39399889999999999</v>
      </c>
      <c r="H33" s="138">
        <v>3.1923249999999999</v>
      </c>
      <c r="I33" s="138">
        <v>3.1923249999999999</v>
      </c>
      <c r="J33" s="57">
        <v>1</v>
      </c>
    </row>
    <row r="34" spans="1:10" x14ac:dyDescent="0.3">
      <c r="A34" s="136">
        <v>128</v>
      </c>
      <c r="B34" s="136">
        <v>1</v>
      </c>
      <c r="C34" s="26" t="s">
        <v>222</v>
      </c>
      <c r="D34" s="56" t="s">
        <v>223</v>
      </c>
      <c r="E34" s="137">
        <v>2092.4999988</v>
      </c>
      <c r="F34" s="26" t="s">
        <v>79</v>
      </c>
      <c r="G34" s="138">
        <v>0.38480409999999998</v>
      </c>
      <c r="H34" s="138">
        <v>3.1178249999999998</v>
      </c>
      <c r="I34" s="138">
        <v>3.1178249999999998</v>
      </c>
      <c r="J34" s="57">
        <v>0</v>
      </c>
    </row>
    <row r="35" spans="1:10" x14ac:dyDescent="0.3">
      <c r="A35" s="136">
        <v>129</v>
      </c>
      <c r="B35" s="136">
        <v>1</v>
      </c>
      <c r="C35" s="26" t="s">
        <v>222</v>
      </c>
      <c r="D35" s="56" t="s">
        <v>223</v>
      </c>
      <c r="E35" s="137">
        <v>1501.4997983999999</v>
      </c>
      <c r="F35" s="26" t="s">
        <v>79</v>
      </c>
      <c r="G35" s="138">
        <v>0.27612100000000001</v>
      </c>
      <c r="H35" s="138">
        <v>2.2372347000000001</v>
      </c>
      <c r="I35" s="138">
        <v>2.2372347000000001</v>
      </c>
      <c r="J35" s="57">
        <v>1</v>
      </c>
    </row>
    <row r="36" spans="1:10" x14ac:dyDescent="0.3">
      <c r="A36" s="136">
        <v>130</v>
      </c>
      <c r="B36" s="136">
        <v>1</v>
      </c>
      <c r="C36" s="26" t="s">
        <v>222</v>
      </c>
      <c r="D36" s="56" t="s">
        <v>223</v>
      </c>
      <c r="E36" s="137">
        <v>1010</v>
      </c>
      <c r="F36" s="26" t="s">
        <v>79</v>
      </c>
      <c r="G36" s="138">
        <v>0.18573580000000001</v>
      </c>
      <c r="H36" s="138">
        <v>1.5048999999999999</v>
      </c>
      <c r="I36" s="138">
        <v>1.5048999999999999</v>
      </c>
      <c r="J36" s="57">
        <v>0</v>
      </c>
    </row>
    <row r="37" spans="1:10" x14ac:dyDescent="0.3">
      <c r="A37" s="136">
        <v>131</v>
      </c>
      <c r="B37" s="136">
        <v>1</v>
      </c>
      <c r="C37" s="26" t="s">
        <v>222</v>
      </c>
      <c r="D37" s="56" t="s">
        <v>223</v>
      </c>
      <c r="E37" s="137">
        <v>1010.0004652</v>
      </c>
      <c r="F37" s="26" t="s">
        <v>79</v>
      </c>
      <c r="G37" s="138">
        <v>0.18573590000000001</v>
      </c>
      <c r="H37" s="138">
        <v>1.5049007000000001</v>
      </c>
      <c r="I37" s="138">
        <v>1.5049007000000001</v>
      </c>
      <c r="J37" s="57">
        <v>1</v>
      </c>
    </row>
    <row r="38" spans="1:10" x14ac:dyDescent="0.3">
      <c r="A38" s="136">
        <v>132</v>
      </c>
      <c r="B38" s="136">
        <v>1</v>
      </c>
      <c r="C38" s="26" t="s">
        <v>222</v>
      </c>
      <c r="D38" s="56" t="s">
        <v>223</v>
      </c>
      <c r="E38" s="137">
        <v>352.50020160000003</v>
      </c>
      <c r="F38" s="26" t="s">
        <v>79</v>
      </c>
      <c r="G38" s="138">
        <v>6.4823699999999998E-2</v>
      </c>
      <c r="H38" s="138">
        <v>0.52522530000000001</v>
      </c>
      <c r="I38" s="138">
        <v>0.52522530000000001</v>
      </c>
      <c r="J38" s="57">
        <v>0</v>
      </c>
    </row>
    <row r="39" spans="1:10" x14ac:dyDescent="0.3">
      <c r="A39" s="136">
        <v>133</v>
      </c>
      <c r="B39" s="136">
        <v>1</v>
      </c>
      <c r="C39" s="26" t="s">
        <v>222</v>
      </c>
      <c r="D39" s="56" t="s">
        <v>223</v>
      </c>
      <c r="E39" s="137">
        <v>245.02500000000001</v>
      </c>
      <c r="F39" s="26" t="s">
        <v>79</v>
      </c>
      <c r="G39" s="138">
        <v>4.5059299999999997E-2</v>
      </c>
      <c r="H39" s="138">
        <v>0.3650872</v>
      </c>
      <c r="I39" s="138">
        <v>0.3650872</v>
      </c>
      <c r="J39" s="57">
        <v>1</v>
      </c>
    </row>
    <row r="40" spans="1:10" x14ac:dyDescent="0.3">
      <c r="A40" s="136">
        <v>134</v>
      </c>
      <c r="B40" s="136">
        <v>1</v>
      </c>
      <c r="C40" s="26" t="s">
        <v>222</v>
      </c>
      <c r="D40" s="56" t="s">
        <v>223</v>
      </c>
      <c r="E40" s="137">
        <v>245.02500000000001</v>
      </c>
      <c r="F40" s="26" t="s">
        <v>79</v>
      </c>
      <c r="G40" s="138">
        <v>4.5059299999999997E-2</v>
      </c>
      <c r="H40" s="138">
        <v>0.3650872</v>
      </c>
      <c r="I40" s="138">
        <v>0.3650872</v>
      </c>
      <c r="J40" s="57">
        <v>0</v>
      </c>
    </row>
    <row r="41" spans="1:10" x14ac:dyDescent="0.3">
      <c r="A41" s="136">
        <v>135</v>
      </c>
      <c r="B41" s="136">
        <v>1</v>
      </c>
      <c r="C41" s="26" t="s">
        <v>222</v>
      </c>
      <c r="D41" s="56" t="s">
        <v>223</v>
      </c>
      <c r="E41" s="137">
        <v>245</v>
      </c>
      <c r="F41" s="26" t="s">
        <v>79</v>
      </c>
      <c r="G41" s="138">
        <v>4.5054700000000003E-2</v>
      </c>
      <c r="H41" s="138">
        <v>0.36504999999999999</v>
      </c>
      <c r="I41" s="138">
        <v>0.36504999999999999</v>
      </c>
      <c r="J41" s="57">
        <v>1</v>
      </c>
    </row>
    <row r="42" spans="1:10" x14ac:dyDescent="0.3">
      <c r="A42" s="136">
        <v>136</v>
      </c>
      <c r="B42" s="136">
        <v>1</v>
      </c>
      <c r="C42" s="26" t="s">
        <v>222</v>
      </c>
      <c r="D42" s="56" t="s">
        <v>223</v>
      </c>
      <c r="E42" s="137">
        <v>244.97499999999999</v>
      </c>
      <c r="F42" s="26" t="s">
        <v>79</v>
      </c>
      <c r="G42" s="138">
        <v>4.5050100000000003E-2</v>
      </c>
      <c r="H42" s="138">
        <v>0.36501270000000002</v>
      </c>
      <c r="I42" s="138">
        <v>0.36501270000000002</v>
      </c>
      <c r="J42" s="57">
        <v>0</v>
      </c>
    </row>
    <row r="43" spans="1:10" ht="15.6" x14ac:dyDescent="0.3">
      <c r="A43" s="65" t="s">
        <v>176</v>
      </c>
      <c r="B43" s="165">
        <f>SUBTOTAL(9,B30:B42)</f>
        <v>15</v>
      </c>
      <c r="C43" s="65" t="s">
        <v>176</v>
      </c>
      <c r="D43" s="65" t="s">
        <v>176</v>
      </c>
      <c r="E43" s="165">
        <f>SUMPRODUCT(B30:B42,E30:E42)</f>
        <v>22831.0254652</v>
      </c>
      <c r="F43" s="65" t="s">
        <v>176</v>
      </c>
      <c r="G43" s="166">
        <f>SUBTOTAL(9,G30:G42)</f>
        <v>4.1985525999999993</v>
      </c>
      <c r="H43" s="65" t="s">
        <v>176</v>
      </c>
      <c r="I43" s="166">
        <f>SUBTOTAL(9,I30:I42)</f>
        <v>34.018227799999998</v>
      </c>
      <c r="J43" s="65" t="s">
        <v>176</v>
      </c>
    </row>
    <row r="45" spans="1:10" x14ac:dyDescent="0.3">
      <c r="A45" s="214" t="s">
        <v>240</v>
      </c>
      <c r="B45" s="215"/>
      <c r="C45" s="215"/>
      <c r="D45" s="215"/>
      <c r="E45" s="216"/>
      <c r="F45" s="23"/>
      <c r="G45" s="23"/>
      <c r="H45" s="23"/>
      <c r="I45" s="23"/>
    </row>
    <row r="46" spans="1:10" x14ac:dyDescent="0.3">
      <c r="A46" s="136">
        <v>143</v>
      </c>
      <c r="B46" s="136">
        <v>1</v>
      </c>
      <c r="C46" s="26" t="s">
        <v>197</v>
      </c>
      <c r="D46" s="56" t="s">
        <v>176</v>
      </c>
      <c r="E46" s="137">
        <v>50</v>
      </c>
      <c r="F46" s="26" t="s">
        <v>79</v>
      </c>
      <c r="G46" s="138">
        <v>2.205E-2</v>
      </c>
      <c r="H46" s="138">
        <v>0.13150000000000001</v>
      </c>
      <c r="I46" s="138">
        <v>0.13150000000000001</v>
      </c>
      <c r="J46" s="57">
        <v>0</v>
      </c>
    </row>
    <row r="47" spans="1:10" ht="15.6" x14ac:dyDescent="0.3">
      <c r="A47" s="65" t="s">
        <v>176</v>
      </c>
      <c r="B47" s="165">
        <f>SUBTOTAL(9,B46:B46)</f>
        <v>1</v>
      </c>
      <c r="C47" s="65" t="s">
        <v>176</v>
      </c>
      <c r="D47" s="65" t="s">
        <v>176</v>
      </c>
      <c r="E47" s="165">
        <f>SUMPRODUCT(B46:B46,E46:E46)</f>
        <v>50</v>
      </c>
      <c r="F47" s="65" t="s">
        <v>176</v>
      </c>
      <c r="G47" s="166">
        <f>SUBTOTAL(9,G46:G46)</f>
        <v>2.205E-2</v>
      </c>
      <c r="H47" s="65" t="s">
        <v>176</v>
      </c>
      <c r="I47" s="166">
        <f>SUBTOTAL(9,I46:I46)</f>
        <v>0.13150000000000001</v>
      </c>
      <c r="J47" s="65" t="s">
        <v>176</v>
      </c>
    </row>
    <row r="49" spans="1:10" x14ac:dyDescent="0.3">
      <c r="A49" s="214" t="s">
        <v>241</v>
      </c>
      <c r="B49" s="215"/>
      <c r="C49" s="215"/>
      <c r="D49" s="215"/>
      <c r="E49" s="216"/>
      <c r="F49" s="23"/>
      <c r="G49" s="23"/>
      <c r="H49" s="23"/>
      <c r="I49" s="23"/>
    </row>
    <row r="50" spans="1:10" x14ac:dyDescent="0.3">
      <c r="A50" s="136">
        <v>144</v>
      </c>
      <c r="B50" s="136">
        <v>46</v>
      </c>
      <c r="C50" s="26" t="s">
        <v>211</v>
      </c>
      <c r="D50" s="56" t="s">
        <v>176</v>
      </c>
      <c r="E50" s="137">
        <v>100</v>
      </c>
      <c r="F50" s="26" t="s">
        <v>79</v>
      </c>
      <c r="G50" s="138">
        <v>2.7002000000000002</v>
      </c>
      <c r="H50" s="138">
        <v>0.79900000000000004</v>
      </c>
      <c r="I50" s="138">
        <v>36.753999999999998</v>
      </c>
      <c r="J50" s="57">
        <v>0</v>
      </c>
    </row>
    <row r="51" spans="1:10" ht="15.6" x14ac:dyDescent="0.3">
      <c r="A51" s="65" t="s">
        <v>176</v>
      </c>
      <c r="B51" s="165">
        <f>SUBTOTAL(9,B50:B50)</f>
        <v>46</v>
      </c>
      <c r="C51" s="65" t="s">
        <v>176</v>
      </c>
      <c r="D51" s="65" t="s">
        <v>176</v>
      </c>
      <c r="E51" s="165">
        <f>SUMPRODUCT(B50:B50,E50:E50)</f>
        <v>4600</v>
      </c>
      <c r="F51" s="65" t="s">
        <v>176</v>
      </c>
      <c r="G51" s="166">
        <f>SUBTOTAL(9,G50:G50)</f>
        <v>2.7002000000000002</v>
      </c>
      <c r="H51" s="65" t="s">
        <v>176</v>
      </c>
      <c r="I51" s="166">
        <f>SUBTOTAL(9,I50:I50)</f>
        <v>36.753999999999998</v>
      </c>
      <c r="J51" s="65" t="s">
        <v>176</v>
      </c>
    </row>
    <row r="53" spans="1:10" x14ac:dyDescent="0.3">
      <c r="A53" s="214" t="s">
        <v>242</v>
      </c>
      <c r="B53" s="215"/>
      <c r="C53" s="215"/>
      <c r="D53" s="215"/>
      <c r="E53" s="216"/>
      <c r="F53" s="23"/>
      <c r="G53" s="23"/>
      <c r="H53" s="23"/>
      <c r="I53" s="23"/>
    </row>
    <row r="54" spans="1:10" x14ac:dyDescent="0.3">
      <c r="A54" s="136">
        <v>145</v>
      </c>
      <c r="B54" s="136">
        <v>12</v>
      </c>
      <c r="C54" s="26" t="s">
        <v>179</v>
      </c>
      <c r="D54" s="56" t="s">
        <v>176</v>
      </c>
      <c r="E54" s="137">
        <v>70</v>
      </c>
      <c r="F54" s="26" t="s">
        <v>79</v>
      </c>
      <c r="G54" s="138">
        <v>0.2016</v>
      </c>
      <c r="H54" s="138">
        <v>0.1792</v>
      </c>
      <c r="I54" s="138">
        <v>2.1503999999999999</v>
      </c>
      <c r="J54" s="57">
        <v>0</v>
      </c>
    </row>
    <row r="55" spans="1:10" ht="15.6" x14ac:dyDescent="0.3">
      <c r="A55" s="65" t="s">
        <v>176</v>
      </c>
      <c r="B55" s="165">
        <f>SUBTOTAL(9,B54:B54)</f>
        <v>12</v>
      </c>
      <c r="C55" s="65" t="s">
        <v>176</v>
      </c>
      <c r="D55" s="65" t="s">
        <v>176</v>
      </c>
      <c r="E55" s="165">
        <f>SUMPRODUCT(B54:B54,E54:E54)</f>
        <v>840</v>
      </c>
      <c r="F55" s="65" t="s">
        <v>176</v>
      </c>
      <c r="G55" s="166">
        <f>SUBTOTAL(9,G54:G54)</f>
        <v>0.2016</v>
      </c>
      <c r="H55" s="65" t="s">
        <v>176</v>
      </c>
      <c r="I55" s="166">
        <f>SUBTOTAL(9,I54:I54)</f>
        <v>2.1503999999999999</v>
      </c>
      <c r="J55" s="65" t="s">
        <v>176</v>
      </c>
    </row>
    <row r="57" spans="1:10" x14ac:dyDescent="0.3">
      <c r="A57" s="214" t="s">
        <v>243</v>
      </c>
      <c r="B57" s="215"/>
      <c r="C57" s="215"/>
      <c r="D57" s="215"/>
      <c r="E57" s="216"/>
      <c r="F57" s="23"/>
      <c r="G57" s="23"/>
      <c r="H57" s="23"/>
      <c r="I57" s="23"/>
    </row>
    <row r="58" spans="1:10" x14ac:dyDescent="0.3">
      <c r="A58" s="136">
        <v>146</v>
      </c>
      <c r="B58" s="136">
        <v>1</v>
      </c>
      <c r="C58" s="26" t="s">
        <v>198</v>
      </c>
      <c r="D58" s="56" t="s">
        <v>176</v>
      </c>
      <c r="E58" s="137">
        <v>50</v>
      </c>
      <c r="F58" s="26" t="s">
        <v>79</v>
      </c>
      <c r="G58" s="138">
        <v>1.2200000000000001E-2</v>
      </c>
      <c r="H58" s="138">
        <v>8.2500000000000004E-2</v>
      </c>
      <c r="I58" s="138">
        <v>8.2500000000000004E-2</v>
      </c>
      <c r="J58" s="57">
        <v>0</v>
      </c>
    </row>
    <row r="59" spans="1:10" x14ac:dyDescent="0.3">
      <c r="A59" s="136">
        <v>147</v>
      </c>
      <c r="B59" s="136">
        <v>2</v>
      </c>
      <c r="C59" s="26" t="s">
        <v>198</v>
      </c>
      <c r="D59" s="56" t="s">
        <v>176</v>
      </c>
      <c r="E59" s="137">
        <v>50</v>
      </c>
      <c r="F59" s="26" t="s">
        <v>79</v>
      </c>
      <c r="G59" s="138">
        <v>2.4400000000000002E-2</v>
      </c>
      <c r="H59" s="138">
        <v>8.2500000000000004E-2</v>
      </c>
      <c r="I59" s="138">
        <v>0.16500000000000001</v>
      </c>
      <c r="J59" s="57">
        <v>1</v>
      </c>
    </row>
    <row r="60" spans="1:10" ht="15.6" x14ac:dyDescent="0.3">
      <c r="A60" s="65" t="s">
        <v>176</v>
      </c>
      <c r="B60" s="165">
        <f>SUBTOTAL(9,B58:B59)</f>
        <v>3</v>
      </c>
      <c r="C60" s="65" t="s">
        <v>176</v>
      </c>
      <c r="D60" s="65" t="s">
        <v>176</v>
      </c>
      <c r="E60" s="165">
        <f>SUMPRODUCT(B58:B59,E58:E59)</f>
        <v>150</v>
      </c>
      <c r="F60" s="65" t="s">
        <v>176</v>
      </c>
      <c r="G60" s="166">
        <f>SUBTOTAL(9,G58:G59)</f>
        <v>3.6600000000000001E-2</v>
      </c>
      <c r="H60" s="65" t="s">
        <v>176</v>
      </c>
      <c r="I60" s="166">
        <f>SUBTOTAL(9,I58:I59)</f>
        <v>0.2475</v>
      </c>
      <c r="J60" s="65" t="s">
        <v>176</v>
      </c>
    </row>
    <row r="62" spans="1:10" x14ac:dyDescent="0.3">
      <c r="A62" s="214" t="s">
        <v>244</v>
      </c>
      <c r="B62" s="215"/>
      <c r="C62" s="215"/>
      <c r="D62" s="215"/>
      <c r="E62" s="216"/>
      <c r="F62" s="23"/>
      <c r="G62" s="23"/>
      <c r="H62" s="23"/>
      <c r="I62" s="23"/>
    </row>
    <row r="63" spans="1:10" x14ac:dyDescent="0.3">
      <c r="A63" s="136">
        <v>148</v>
      </c>
      <c r="B63" s="136">
        <v>2</v>
      </c>
      <c r="C63" s="26" t="s">
        <v>199</v>
      </c>
      <c r="D63" s="56" t="s">
        <v>176</v>
      </c>
      <c r="E63" s="137">
        <v>50</v>
      </c>
      <c r="F63" s="26" t="s">
        <v>79</v>
      </c>
      <c r="G63" s="138">
        <v>3.1199999999999999E-2</v>
      </c>
      <c r="H63" s="138">
        <v>0.16750000000000001</v>
      </c>
      <c r="I63" s="138">
        <v>0.33500000000000002</v>
      </c>
      <c r="J63" s="57">
        <v>0</v>
      </c>
    </row>
    <row r="64" spans="1:10" ht="15.6" x14ac:dyDescent="0.3">
      <c r="A64" s="65" t="s">
        <v>176</v>
      </c>
      <c r="B64" s="165">
        <f>SUBTOTAL(9,B63:B63)</f>
        <v>2</v>
      </c>
      <c r="C64" s="65" t="s">
        <v>176</v>
      </c>
      <c r="D64" s="65" t="s">
        <v>176</v>
      </c>
      <c r="E64" s="165">
        <f>SUMPRODUCT(B63:B63,E63:E63)</f>
        <v>100</v>
      </c>
      <c r="F64" s="65" t="s">
        <v>176</v>
      </c>
      <c r="G64" s="166">
        <f>SUBTOTAL(9,G63:G63)</f>
        <v>3.1199999999999999E-2</v>
      </c>
      <c r="H64" s="65" t="s">
        <v>176</v>
      </c>
      <c r="I64" s="166">
        <f>SUBTOTAL(9,I63:I63)</f>
        <v>0.33500000000000002</v>
      </c>
      <c r="J64" s="65" t="s">
        <v>176</v>
      </c>
    </row>
    <row r="66" spans="1:10" x14ac:dyDescent="0.3">
      <c r="A66" s="214" t="s">
        <v>245</v>
      </c>
      <c r="B66" s="215"/>
      <c r="C66" s="215"/>
      <c r="D66" s="215"/>
      <c r="E66" s="216"/>
      <c r="F66" s="23"/>
      <c r="G66" s="23"/>
      <c r="H66" s="23"/>
      <c r="I66" s="23"/>
    </row>
    <row r="67" spans="1:10" x14ac:dyDescent="0.3">
      <c r="A67" s="136">
        <v>154</v>
      </c>
      <c r="B67" s="136">
        <v>1</v>
      </c>
      <c r="C67" s="26" t="s">
        <v>200</v>
      </c>
      <c r="D67" s="56" t="s">
        <v>176</v>
      </c>
      <c r="E67" s="137">
        <v>1179.1217783</v>
      </c>
      <c r="F67" s="26" t="s">
        <v>79</v>
      </c>
      <c r="G67" s="138">
        <v>4.7440000000000003E-2</v>
      </c>
      <c r="H67" s="138">
        <v>0.26091999999999999</v>
      </c>
      <c r="I67" s="138">
        <v>0.26091999999999999</v>
      </c>
      <c r="J67" s="57">
        <v>0</v>
      </c>
    </row>
    <row r="68" spans="1:10" ht="15.6" x14ac:dyDescent="0.3">
      <c r="A68" s="65" t="s">
        <v>176</v>
      </c>
      <c r="B68" s="165">
        <f>SUBTOTAL(9,B67:B67)</f>
        <v>1</v>
      </c>
      <c r="C68" s="65" t="s">
        <v>176</v>
      </c>
      <c r="D68" s="65" t="s">
        <v>176</v>
      </c>
      <c r="E68" s="165">
        <f>SUMPRODUCT(B67:B67,E67:E67)</f>
        <v>1179.1217783</v>
      </c>
      <c r="F68" s="65" t="s">
        <v>176</v>
      </c>
      <c r="G68" s="166">
        <f>SUBTOTAL(9,G67:G67)</f>
        <v>4.7440000000000003E-2</v>
      </c>
      <c r="H68" s="65" t="s">
        <v>176</v>
      </c>
      <c r="I68" s="166">
        <f>SUBTOTAL(9,I67:I67)</f>
        <v>0.26091999999999999</v>
      </c>
      <c r="J68" s="65" t="s">
        <v>176</v>
      </c>
    </row>
    <row r="70" spans="1:10" x14ac:dyDescent="0.3">
      <c r="A70" s="214" t="s">
        <v>246</v>
      </c>
      <c r="B70" s="215"/>
      <c r="C70" s="215"/>
      <c r="D70" s="215"/>
      <c r="E70" s="216"/>
      <c r="F70" s="23"/>
      <c r="G70" s="23"/>
      <c r="H70" s="23"/>
      <c r="I70" s="23"/>
    </row>
    <row r="71" spans="1:10" x14ac:dyDescent="0.3">
      <c r="A71" s="136">
        <v>103</v>
      </c>
      <c r="B71" s="136">
        <v>10</v>
      </c>
      <c r="C71" s="26" t="s">
        <v>187</v>
      </c>
      <c r="D71" s="56" t="s">
        <v>176</v>
      </c>
      <c r="E71" s="137">
        <v>100</v>
      </c>
      <c r="F71" s="26" t="s">
        <v>79</v>
      </c>
      <c r="G71" s="138">
        <v>6.9099999999999995E-2</v>
      </c>
      <c r="H71" s="138">
        <v>0</v>
      </c>
      <c r="I71" s="138">
        <v>0</v>
      </c>
      <c r="J71" s="57">
        <v>0</v>
      </c>
    </row>
    <row r="72" spans="1:10" x14ac:dyDescent="0.3">
      <c r="A72" s="136">
        <v>104</v>
      </c>
      <c r="B72" s="136">
        <v>12</v>
      </c>
      <c r="C72" s="26" t="s">
        <v>187</v>
      </c>
      <c r="D72" s="56" t="s">
        <v>176</v>
      </c>
      <c r="E72" s="137">
        <v>80</v>
      </c>
      <c r="F72" s="26" t="s">
        <v>79</v>
      </c>
      <c r="G72" s="138">
        <v>6.6336000000000006E-2</v>
      </c>
      <c r="H72" s="138">
        <v>0</v>
      </c>
      <c r="I72" s="138">
        <v>0</v>
      </c>
      <c r="J72" s="57">
        <v>1</v>
      </c>
    </row>
    <row r="73" spans="1:10" x14ac:dyDescent="0.3">
      <c r="A73" s="136">
        <v>105</v>
      </c>
      <c r="B73" s="136">
        <v>4</v>
      </c>
      <c r="C73" s="26" t="s">
        <v>187</v>
      </c>
      <c r="D73" s="56" t="s">
        <v>176</v>
      </c>
      <c r="E73" s="137">
        <v>58</v>
      </c>
      <c r="F73" s="26" t="s">
        <v>79</v>
      </c>
      <c r="G73" s="138">
        <v>1.6031199999999999E-2</v>
      </c>
      <c r="H73" s="138">
        <v>0</v>
      </c>
      <c r="I73" s="138">
        <v>0</v>
      </c>
      <c r="J73" s="57">
        <v>0</v>
      </c>
    </row>
    <row r="74" spans="1:10" ht="15.6" x14ac:dyDescent="0.3">
      <c r="A74" s="65" t="s">
        <v>176</v>
      </c>
      <c r="B74" s="165">
        <f>SUBTOTAL(9,B71:B73)</f>
        <v>26</v>
      </c>
      <c r="C74" s="65" t="s">
        <v>176</v>
      </c>
      <c r="D74" s="65" t="s">
        <v>176</v>
      </c>
      <c r="E74" s="165">
        <f>SUMPRODUCT(B71:B73,E71:E73)</f>
        <v>2192</v>
      </c>
      <c r="F74" s="65" t="s">
        <v>176</v>
      </c>
      <c r="G74" s="166">
        <f>SUBTOTAL(9,G71:G73)</f>
        <v>0.1514672</v>
      </c>
      <c r="H74" s="65" t="s">
        <v>176</v>
      </c>
      <c r="I74" s="166">
        <f>SUBTOTAL(9,I71:I73)</f>
        <v>0</v>
      </c>
      <c r="J74" s="65" t="s">
        <v>176</v>
      </c>
    </row>
    <row r="76" spans="1:10" x14ac:dyDescent="0.3">
      <c r="A76" s="214" t="s">
        <v>247</v>
      </c>
      <c r="B76" s="215"/>
      <c r="C76" s="215"/>
      <c r="D76" s="215"/>
      <c r="E76" s="216"/>
      <c r="F76" s="23"/>
      <c r="G76" s="23"/>
      <c r="H76" s="23"/>
      <c r="I76" s="23"/>
    </row>
    <row r="77" spans="1:10" x14ac:dyDescent="0.3">
      <c r="A77" s="136">
        <v>106</v>
      </c>
      <c r="B77" s="136">
        <v>1</v>
      </c>
      <c r="C77" s="26" t="s">
        <v>220</v>
      </c>
      <c r="D77" s="56" t="s">
        <v>176</v>
      </c>
      <c r="E77" s="137">
        <v>2084.9997672</v>
      </c>
      <c r="F77" s="26" t="s">
        <v>79</v>
      </c>
      <c r="G77" s="138">
        <v>0.19599</v>
      </c>
      <c r="H77" s="138">
        <v>1.4323948</v>
      </c>
      <c r="I77" s="138">
        <v>1.4323948</v>
      </c>
      <c r="J77" s="57">
        <v>0</v>
      </c>
    </row>
    <row r="78" spans="1:10" x14ac:dyDescent="0.3">
      <c r="A78" s="136">
        <v>107</v>
      </c>
      <c r="B78" s="136">
        <v>1</v>
      </c>
      <c r="C78" s="26" t="s">
        <v>220</v>
      </c>
      <c r="D78" s="56" t="s">
        <v>176</v>
      </c>
      <c r="E78" s="137">
        <v>2034.9997672</v>
      </c>
      <c r="F78" s="26" t="s">
        <v>79</v>
      </c>
      <c r="G78" s="138">
        <v>0.19128999999999999</v>
      </c>
      <c r="H78" s="138">
        <v>1.3980448000000001</v>
      </c>
      <c r="I78" s="138">
        <v>1.3980448000000001</v>
      </c>
      <c r="J78" s="57">
        <v>1</v>
      </c>
    </row>
    <row r="79" spans="1:10" x14ac:dyDescent="0.3">
      <c r="A79" s="136">
        <v>108</v>
      </c>
      <c r="B79" s="136">
        <v>1</v>
      </c>
      <c r="C79" s="26" t="s">
        <v>220</v>
      </c>
      <c r="D79" s="56" t="s">
        <v>176</v>
      </c>
      <c r="E79" s="137">
        <v>2009.9999992</v>
      </c>
      <c r="F79" s="26" t="s">
        <v>79</v>
      </c>
      <c r="G79" s="138">
        <v>0.18894</v>
      </c>
      <c r="H79" s="138">
        <v>1.38087</v>
      </c>
      <c r="I79" s="138">
        <v>1.38087</v>
      </c>
      <c r="J79" s="57">
        <v>0</v>
      </c>
    </row>
    <row r="80" spans="1:10" x14ac:dyDescent="0.3">
      <c r="A80" s="136">
        <v>109</v>
      </c>
      <c r="B80" s="136">
        <v>1</v>
      </c>
      <c r="C80" s="26" t="s">
        <v>220</v>
      </c>
      <c r="D80" s="56" t="s">
        <v>176</v>
      </c>
      <c r="E80" s="137">
        <v>1554.0002328</v>
      </c>
      <c r="F80" s="26" t="s">
        <v>79</v>
      </c>
      <c r="G80" s="138">
        <v>0.14607600000000001</v>
      </c>
      <c r="H80" s="138">
        <v>1.0675981999999999</v>
      </c>
      <c r="I80" s="138">
        <v>1.0675981999999999</v>
      </c>
      <c r="J80" s="57">
        <v>1</v>
      </c>
    </row>
    <row r="81" spans="1:10" x14ac:dyDescent="0.3">
      <c r="A81" s="136">
        <v>110</v>
      </c>
      <c r="B81" s="136">
        <v>1</v>
      </c>
      <c r="C81" s="26" t="s">
        <v>220</v>
      </c>
      <c r="D81" s="56" t="s">
        <v>176</v>
      </c>
      <c r="E81" s="137">
        <v>1554.0002328</v>
      </c>
      <c r="F81" s="26" t="s">
        <v>79</v>
      </c>
      <c r="G81" s="138">
        <v>0.14607600000000001</v>
      </c>
      <c r="H81" s="138">
        <v>1.0675981999999999</v>
      </c>
      <c r="I81" s="138">
        <v>1.0675981999999999</v>
      </c>
      <c r="J81" s="57">
        <v>0</v>
      </c>
    </row>
    <row r="82" spans="1:10" x14ac:dyDescent="0.3">
      <c r="A82" s="136">
        <v>111</v>
      </c>
      <c r="B82" s="136">
        <v>1</v>
      </c>
      <c r="C82" s="26" t="s">
        <v>220</v>
      </c>
      <c r="D82" s="56" t="s">
        <v>176</v>
      </c>
      <c r="E82" s="137">
        <v>1321.0004961</v>
      </c>
      <c r="F82" s="26" t="s">
        <v>79</v>
      </c>
      <c r="G82" s="138">
        <v>0.12417400000000001</v>
      </c>
      <c r="H82" s="138">
        <v>0.90752730000000004</v>
      </c>
      <c r="I82" s="138">
        <v>0.90752730000000004</v>
      </c>
      <c r="J82" s="57">
        <v>1</v>
      </c>
    </row>
    <row r="83" spans="1:10" x14ac:dyDescent="0.3">
      <c r="A83" s="136">
        <v>112</v>
      </c>
      <c r="B83" s="136">
        <v>1</v>
      </c>
      <c r="C83" s="26" t="s">
        <v>220</v>
      </c>
      <c r="D83" s="56" t="s">
        <v>176</v>
      </c>
      <c r="E83" s="137">
        <v>1239</v>
      </c>
      <c r="F83" s="26" t="s">
        <v>79</v>
      </c>
      <c r="G83" s="138">
        <v>0.116466</v>
      </c>
      <c r="H83" s="138">
        <v>0.85119299999999998</v>
      </c>
      <c r="I83" s="138">
        <v>0.85119299999999998</v>
      </c>
      <c r="J83" s="57">
        <v>0</v>
      </c>
    </row>
    <row r="84" spans="1:10" x14ac:dyDescent="0.3">
      <c r="A84" s="136">
        <v>113</v>
      </c>
      <c r="B84" s="136">
        <v>8</v>
      </c>
      <c r="C84" s="26" t="s">
        <v>220</v>
      </c>
      <c r="D84" s="56" t="s">
        <v>176</v>
      </c>
      <c r="E84" s="137">
        <v>1156</v>
      </c>
      <c r="F84" s="26" t="s">
        <v>79</v>
      </c>
      <c r="G84" s="138">
        <v>0.86931199999999997</v>
      </c>
      <c r="H84" s="138">
        <v>0.79417199999999999</v>
      </c>
      <c r="I84" s="138">
        <v>6.3533759999999999</v>
      </c>
      <c r="J84" s="57">
        <v>1</v>
      </c>
    </row>
    <row r="85" spans="1:10" x14ac:dyDescent="0.3">
      <c r="A85" s="136">
        <v>114</v>
      </c>
      <c r="B85" s="136">
        <v>1</v>
      </c>
      <c r="C85" s="26" t="s">
        <v>220</v>
      </c>
      <c r="D85" s="56" t="s">
        <v>176</v>
      </c>
      <c r="E85" s="137">
        <v>480.00000019999999</v>
      </c>
      <c r="F85" s="26" t="s">
        <v>79</v>
      </c>
      <c r="G85" s="138">
        <v>4.512E-2</v>
      </c>
      <c r="H85" s="138">
        <v>0.32976</v>
      </c>
      <c r="I85" s="138">
        <v>0.32976</v>
      </c>
      <c r="J85" s="57">
        <v>0</v>
      </c>
    </row>
    <row r="86" spans="1:10" x14ac:dyDescent="0.3">
      <c r="A86" s="136">
        <v>115</v>
      </c>
      <c r="B86" s="136">
        <v>1</v>
      </c>
      <c r="C86" s="26" t="s">
        <v>220</v>
      </c>
      <c r="D86" s="56" t="s">
        <v>176</v>
      </c>
      <c r="E86" s="137">
        <v>479.99999980000001</v>
      </c>
      <c r="F86" s="26" t="s">
        <v>79</v>
      </c>
      <c r="G86" s="138">
        <v>4.512E-2</v>
      </c>
      <c r="H86" s="138">
        <v>0.32976</v>
      </c>
      <c r="I86" s="138">
        <v>0.32976</v>
      </c>
      <c r="J86" s="57">
        <v>1</v>
      </c>
    </row>
    <row r="87" spans="1:10" x14ac:dyDescent="0.3">
      <c r="A87" s="136">
        <v>116</v>
      </c>
      <c r="B87" s="136">
        <v>1</v>
      </c>
      <c r="C87" s="26" t="s">
        <v>220</v>
      </c>
      <c r="D87" s="56" t="s">
        <v>176</v>
      </c>
      <c r="E87" s="137">
        <v>294.99973390000002</v>
      </c>
      <c r="F87" s="26" t="s">
        <v>79</v>
      </c>
      <c r="G87" s="138">
        <v>2.7730000000000001E-2</v>
      </c>
      <c r="H87" s="138">
        <v>0.20266480000000001</v>
      </c>
      <c r="I87" s="138">
        <v>0.20266480000000001</v>
      </c>
      <c r="J87" s="57">
        <v>0</v>
      </c>
    </row>
    <row r="88" spans="1:10" ht="15.6" x14ac:dyDescent="0.3">
      <c r="A88" s="65" t="s">
        <v>176</v>
      </c>
      <c r="B88" s="165">
        <f>SUBTOTAL(9,B77:B87)</f>
        <v>18</v>
      </c>
      <c r="C88" s="65" t="s">
        <v>176</v>
      </c>
      <c r="D88" s="65" t="s">
        <v>176</v>
      </c>
      <c r="E88" s="165">
        <f>SUMPRODUCT(B77:B87,E77:E87)</f>
        <v>22301.000229200003</v>
      </c>
      <c r="F88" s="65" t="s">
        <v>176</v>
      </c>
      <c r="G88" s="166">
        <f>SUBTOTAL(9,G77:G87)</f>
        <v>2.0962939999999994</v>
      </c>
      <c r="H88" s="65" t="s">
        <v>176</v>
      </c>
      <c r="I88" s="166">
        <f>SUBTOTAL(9,I77:I87)</f>
        <v>15.3207871</v>
      </c>
      <c r="J88" s="65" t="s">
        <v>176</v>
      </c>
    </row>
    <row r="90" spans="1:10" x14ac:dyDescent="0.3">
      <c r="A90" s="214" t="s">
        <v>248</v>
      </c>
      <c r="B90" s="215"/>
      <c r="C90" s="215"/>
      <c r="D90" s="215"/>
      <c r="E90" s="216"/>
      <c r="F90" s="23"/>
      <c r="G90" s="23"/>
      <c r="H90" s="23"/>
      <c r="I90" s="23"/>
    </row>
    <row r="91" spans="1:10" x14ac:dyDescent="0.3">
      <c r="A91" s="136">
        <v>117</v>
      </c>
      <c r="B91" s="136">
        <v>7</v>
      </c>
      <c r="C91" s="26" t="s">
        <v>221</v>
      </c>
      <c r="D91" s="56" t="s">
        <v>176</v>
      </c>
      <c r="E91" s="137">
        <v>120</v>
      </c>
      <c r="F91" s="26" t="s">
        <v>79</v>
      </c>
      <c r="G91" s="138">
        <v>0.145152</v>
      </c>
      <c r="H91" s="138">
        <v>0</v>
      </c>
      <c r="I91" s="138">
        <v>0</v>
      </c>
      <c r="J91" s="57">
        <v>0</v>
      </c>
    </row>
    <row r="92" spans="1:10" ht="15.6" x14ac:dyDescent="0.3">
      <c r="A92" s="65" t="s">
        <v>176</v>
      </c>
      <c r="B92" s="165">
        <f>SUBTOTAL(9,B91:B91)</f>
        <v>7</v>
      </c>
      <c r="C92" s="65" t="s">
        <v>176</v>
      </c>
      <c r="D92" s="65" t="s">
        <v>176</v>
      </c>
      <c r="E92" s="165">
        <f>SUMPRODUCT(B91:B91,E91:E91)</f>
        <v>840</v>
      </c>
      <c r="F92" s="65" t="s">
        <v>176</v>
      </c>
      <c r="G92" s="166">
        <f>SUBTOTAL(9,G91:G91)</f>
        <v>0.145152</v>
      </c>
      <c r="H92" s="65" t="s">
        <v>176</v>
      </c>
      <c r="I92" s="166">
        <f>SUBTOTAL(9,I91:I91)</f>
        <v>0</v>
      </c>
      <c r="J92" s="65" t="s">
        <v>176</v>
      </c>
    </row>
    <row r="94" spans="1:10" x14ac:dyDescent="0.3">
      <c r="A94" s="214" t="s">
        <v>249</v>
      </c>
      <c r="B94" s="215"/>
      <c r="C94" s="215"/>
      <c r="D94" s="215"/>
      <c r="E94" s="216"/>
      <c r="F94" s="23"/>
      <c r="G94" s="23"/>
      <c r="H94" s="23"/>
      <c r="I94" s="23"/>
    </row>
    <row r="95" spans="1:10" x14ac:dyDescent="0.3">
      <c r="A95" s="136">
        <v>100</v>
      </c>
      <c r="B95" s="136">
        <v>2</v>
      </c>
      <c r="C95" s="26" t="s">
        <v>177</v>
      </c>
      <c r="D95" s="56" t="s">
        <v>176</v>
      </c>
      <c r="E95" s="137">
        <v>3000</v>
      </c>
      <c r="F95" s="26" t="s">
        <v>79</v>
      </c>
      <c r="G95" s="138">
        <v>2.274</v>
      </c>
      <c r="H95" s="138">
        <v>7.8449999999999998</v>
      </c>
      <c r="I95" s="138">
        <v>15.69</v>
      </c>
      <c r="J95" s="57">
        <v>0</v>
      </c>
    </row>
    <row r="96" spans="1:10" x14ac:dyDescent="0.3">
      <c r="A96" s="136">
        <v>101</v>
      </c>
      <c r="B96" s="136">
        <v>2</v>
      </c>
      <c r="C96" s="26" t="s">
        <v>177</v>
      </c>
      <c r="D96" s="56" t="s">
        <v>176</v>
      </c>
      <c r="E96" s="137">
        <v>1433.0000012999999</v>
      </c>
      <c r="F96" s="26" t="s">
        <v>79</v>
      </c>
      <c r="G96" s="138">
        <v>1.086214</v>
      </c>
      <c r="H96" s="138">
        <v>3.7472949999999998</v>
      </c>
      <c r="I96" s="138">
        <v>7.4945899999999996</v>
      </c>
      <c r="J96" s="57">
        <v>1</v>
      </c>
    </row>
    <row r="97" spans="1:10" x14ac:dyDescent="0.3">
      <c r="A97" s="136">
        <v>102</v>
      </c>
      <c r="B97" s="136">
        <v>1</v>
      </c>
      <c r="C97" s="26" t="s">
        <v>177</v>
      </c>
      <c r="D97" s="56" t="s">
        <v>176</v>
      </c>
      <c r="E97" s="137">
        <v>1133.0000024999999</v>
      </c>
      <c r="F97" s="26" t="s">
        <v>79</v>
      </c>
      <c r="G97" s="138">
        <v>0.42940699999999998</v>
      </c>
      <c r="H97" s="138">
        <v>2.9627949999999998</v>
      </c>
      <c r="I97" s="138">
        <v>2.9627949999999998</v>
      </c>
      <c r="J97" s="57">
        <v>0</v>
      </c>
    </row>
    <row r="98" spans="1:10" ht="15.6" x14ac:dyDescent="0.3">
      <c r="A98" s="65" t="s">
        <v>176</v>
      </c>
      <c r="B98" s="165">
        <f>SUBTOTAL(9,B95:B97)</f>
        <v>5</v>
      </c>
      <c r="C98" s="65" t="s">
        <v>176</v>
      </c>
      <c r="D98" s="65" t="s">
        <v>176</v>
      </c>
      <c r="E98" s="165">
        <f>SUMPRODUCT(B95:B97,E95:E97)</f>
        <v>9999.0000050999988</v>
      </c>
      <c r="F98" s="65" t="s">
        <v>176</v>
      </c>
      <c r="G98" s="166">
        <f>SUBTOTAL(9,G95:G97)</f>
        <v>3.7896209999999999</v>
      </c>
      <c r="H98" s="65" t="s">
        <v>176</v>
      </c>
      <c r="I98" s="166">
        <f>SUBTOTAL(9,I95:I97)</f>
        <v>26.147385</v>
      </c>
      <c r="J98" s="65" t="s">
        <v>176</v>
      </c>
    </row>
    <row r="100" spans="1:10" x14ac:dyDescent="0.3">
      <c r="A100" s="214" t="s">
        <v>250</v>
      </c>
      <c r="B100" s="215"/>
      <c r="C100" s="215"/>
      <c r="D100" s="215"/>
      <c r="E100" s="216"/>
      <c r="F100" s="23"/>
      <c r="G100" s="23"/>
      <c r="H100" s="23"/>
      <c r="I100" s="23"/>
    </row>
    <row r="101" spans="1:10" x14ac:dyDescent="0.3">
      <c r="A101" s="136">
        <v>137</v>
      </c>
      <c r="B101" s="136">
        <v>4</v>
      </c>
      <c r="C101" s="26" t="s">
        <v>191</v>
      </c>
      <c r="D101" s="56" t="s">
        <v>192</v>
      </c>
      <c r="E101" s="137">
        <v>1400</v>
      </c>
      <c r="F101" s="26" t="s">
        <v>79</v>
      </c>
      <c r="G101" s="138">
        <v>1.3247393999999999</v>
      </c>
      <c r="H101" s="138">
        <v>1.694</v>
      </c>
      <c r="I101" s="138">
        <v>6.7759999999999998</v>
      </c>
      <c r="J101" s="57">
        <v>0</v>
      </c>
    </row>
    <row r="102" spans="1:10" x14ac:dyDescent="0.3">
      <c r="A102" s="136">
        <v>138</v>
      </c>
      <c r="B102" s="136">
        <v>2</v>
      </c>
      <c r="C102" s="26" t="s">
        <v>191</v>
      </c>
      <c r="D102" s="56" t="s">
        <v>192</v>
      </c>
      <c r="E102" s="137">
        <v>1376</v>
      </c>
      <c r="F102" s="26" t="s">
        <v>79</v>
      </c>
      <c r="G102" s="138">
        <v>0.6510148</v>
      </c>
      <c r="H102" s="138">
        <v>1.66496</v>
      </c>
      <c r="I102" s="138">
        <v>3.32992</v>
      </c>
      <c r="J102" s="57">
        <v>1</v>
      </c>
    </row>
    <row r="103" spans="1:10" x14ac:dyDescent="0.3">
      <c r="A103" s="136">
        <v>139</v>
      </c>
      <c r="B103" s="136">
        <v>2</v>
      </c>
      <c r="C103" s="26" t="s">
        <v>191</v>
      </c>
      <c r="D103" s="56" t="s">
        <v>192</v>
      </c>
      <c r="E103" s="137">
        <v>1330</v>
      </c>
      <c r="F103" s="26" t="s">
        <v>79</v>
      </c>
      <c r="G103" s="138">
        <v>0.62925120000000001</v>
      </c>
      <c r="H103" s="138">
        <v>1.6093</v>
      </c>
      <c r="I103" s="138">
        <v>3.2185999999999999</v>
      </c>
      <c r="J103" s="57">
        <v>0</v>
      </c>
    </row>
    <row r="104" spans="1:10" x14ac:dyDescent="0.3">
      <c r="A104" s="136">
        <v>140</v>
      </c>
      <c r="B104" s="136">
        <v>2</v>
      </c>
      <c r="C104" s="26" t="s">
        <v>191</v>
      </c>
      <c r="D104" s="56" t="s">
        <v>192</v>
      </c>
      <c r="E104" s="137">
        <v>1330</v>
      </c>
      <c r="F104" s="26" t="s">
        <v>79</v>
      </c>
      <c r="G104" s="138">
        <v>0.62925120000000001</v>
      </c>
      <c r="H104" s="138">
        <v>1.6093</v>
      </c>
      <c r="I104" s="138">
        <v>3.2185999999999999</v>
      </c>
      <c r="J104" s="57">
        <v>1</v>
      </c>
    </row>
    <row r="105" spans="1:10" x14ac:dyDescent="0.3">
      <c r="A105" s="136">
        <v>141</v>
      </c>
      <c r="B105" s="136">
        <v>1</v>
      </c>
      <c r="C105" s="26" t="s">
        <v>191</v>
      </c>
      <c r="D105" s="56" t="s">
        <v>192</v>
      </c>
      <c r="E105" s="137">
        <v>728.99999839999998</v>
      </c>
      <c r="F105" s="26" t="s">
        <v>79</v>
      </c>
      <c r="G105" s="138">
        <v>0.17245269999999999</v>
      </c>
      <c r="H105" s="138">
        <v>0.88209000000000004</v>
      </c>
      <c r="I105" s="138">
        <v>0.88209000000000004</v>
      </c>
      <c r="J105" s="57">
        <v>0</v>
      </c>
    </row>
    <row r="106" spans="1:10" x14ac:dyDescent="0.3">
      <c r="A106" s="136">
        <v>142</v>
      </c>
      <c r="B106" s="136">
        <v>1</v>
      </c>
      <c r="C106" s="26" t="s">
        <v>191</v>
      </c>
      <c r="D106" s="56" t="s">
        <v>192</v>
      </c>
      <c r="E106" s="137">
        <v>729</v>
      </c>
      <c r="F106" s="26" t="s">
        <v>79</v>
      </c>
      <c r="G106" s="138">
        <v>0.17245269999999999</v>
      </c>
      <c r="H106" s="138">
        <v>0.88209000000000004</v>
      </c>
      <c r="I106" s="138">
        <v>0.88209000000000004</v>
      </c>
      <c r="J106" s="57">
        <v>1</v>
      </c>
    </row>
    <row r="107" spans="1:10" ht="15.6" x14ac:dyDescent="0.3">
      <c r="A107" s="65" t="s">
        <v>176</v>
      </c>
      <c r="B107" s="165">
        <f>SUBTOTAL(9,B101:B106)</f>
        <v>12</v>
      </c>
      <c r="C107" s="65" t="s">
        <v>176</v>
      </c>
      <c r="D107" s="65" t="s">
        <v>176</v>
      </c>
      <c r="E107" s="165">
        <f>SUMPRODUCT(B101:B106,E101:E106)</f>
        <v>15129.999998400001</v>
      </c>
      <c r="F107" s="65" t="s">
        <v>176</v>
      </c>
      <c r="G107" s="166">
        <f>SUBTOTAL(9,G101:G106)</f>
        <v>3.5791620000000002</v>
      </c>
      <c r="H107" s="65" t="s">
        <v>176</v>
      </c>
      <c r="I107" s="166">
        <f>SUBTOTAL(9,I101:I106)</f>
        <v>18.307300000000001</v>
      </c>
      <c r="J107" s="65" t="s">
        <v>176</v>
      </c>
    </row>
    <row r="109" spans="1:10" x14ac:dyDescent="0.3">
      <c r="A109" s="214" t="s">
        <v>251</v>
      </c>
      <c r="B109" s="215"/>
      <c r="C109" s="215"/>
      <c r="D109" s="215"/>
      <c r="E109" s="216"/>
      <c r="F109" s="23"/>
      <c r="G109" s="23"/>
      <c r="H109" s="23"/>
      <c r="I109" s="23"/>
    </row>
    <row r="110" spans="1:10" x14ac:dyDescent="0.3">
      <c r="A110" s="136">
        <v>158</v>
      </c>
      <c r="B110" s="136">
        <v>2</v>
      </c>
      <c r="C110" s="26" t="s">
        <v>201</v>
      </c>
      <c r="D110" s="56" t="s">
        <v>176</v>
      </c>
      <c r="E110" s="137">
        <v>729.00014499999997</v>
      </c>
      <c r="F110" s="26" t="s">
        <v>79</v>
      </c>
      <c r="G110" s="138">
        <v>0.209952</v>
      </c>
      <c r="H110" s="138">
        <v>1.4434203000000001</v>
      </c>
      <c r="I110" s="138">
        <v>2.8868406000000002</v>
      </c>
      <c r="J110" s="57">
        <v>0</v>
      </c>
    </row>
    <row r="111" spans="1:10" ht="15.6" x14ac:dyDescent="0.3">
      <c r="A111" s="65" t="s">
        <v>176</v>
      </c>
      <c r="B111" s="165">
        <f>SUBTOTAL(9,B110:B110)</f>
        <v>2</v>
      </c>
      <c r="C111" s="65" t="s">
        <v>176</v>
      </c>
      <c r="D111" s="65" t="s">
        <v>176</v>
      </c>
      <c r="E111" s="165">
        <f>SUMPRODUCT(B110:B110,E110:E110)</f>
        <v>1458.0002899999999</v>
      </c>
      <c r="F111" s="65" t="s">
        <v>176</v>
      </c>
      <c r="G111" s="166">
        <f>SUBTOTAL(9,G110:G110)</f>
        <v>0.209952</v>
      </c>
      <c r="H111" s="65" t="s">
        <v>176</v>
      </c>
      <c r="I111" s="166">
        <f>SUBTOTAL(9,I110:I110)</f>
        <v>2.8868406000000002</v>
      </c>
      <c r="J111" s="65" t="s">
        <v>176</v>
      </c>
    </row>
  </sheetData>
  <mergeCells count="20">
    <mergeCell ref="A76:E76"/>
    <mergeCell ref="A90:E90"/>
    <mergeCell ref="A94:E94"/>
    <mergeCell ref="A100:E100"/>
    <mergeCell ref="A109:E109"/>
    <mergeCell ref="A53:E53"/>
    <mergeCell ref="A57:E57"/>
    <mergeCell ref="A62:E62"/>
    <mergeCell ref="A66:E66"/>
    <mergeCell ref="A70:E70"/>
    <mergeCell ref="A16:E16"/>
    <mergeCell ref="A22:E22"/>
    <mergeCell ref="A29:E29"/>
    <mergeCell ref="A45:E45"/>
    <mergeCell ref="A49:E49"/>
    <mergeCell ref="A1:I4"/>
    <mergeCell ref="A5:I5"/>
    <mergeCell ref="A6:I6"/>
    <mergeCell ref="A7:I7"/>
    <mergeCell ref="A11:E11"/>
  </mergeCells>
  <conditionalFormatting sqref="A1 J1:Y2 E8:Y8 A8:C1048576 J9:Y9 E9:F12 G10:Y12 D13:Y1048576">
    <cfRule type="expression" dxfId="128" priority="30">
      <formula>$J1=1</formula>
    </cfRule>
  </conditionalFormatting>
  <conditionalFormatting sqref="A5:A6">
    <cfRule type="expression" dxfId="127" priority="13">
      <formula>$P7=1</formula>
    </cfRule>
  </conditionalFormatting>
  <conditionalFormatting sqref="A7">
    <cfRule type="expression" dxfId="126" priority="12">
      <formula>$P5=1</formula>
    </cfRule>
  </conditionalFormatting>
  <conditionalFormatting sqref="D8:D12">
    <cfRule type="expression" dxfId="125" priority="15">
      <formula>$J8=1</formula>
    </cfRule>
  </conditionalFormatting>
  <conditionalFormatting sqref="G9:I9">
    <cfRule type="expression" dxfId="124" priority="19">
      <formula>$N9=1</formula>
    </cfRule>
  </conditionalFormatting>
  <conditionalFormatting sqref="J7">
    <cfRule type="expression" dxfId="123" priority="17">
      <formula>$N7=1</formula>
    </cfRule>
  </conditionalFormatting>
  <conditionalFormatting sqref="K3:Y7">
    <cfRule type="expression" dxfId="122" priority="6">
      <formula>$J3=1</formula>
    </cfRule>
  </conditionalFormatting>
  <pageMargins left="0.70866141732283472" right="0.70866141732283472" top="0.78740157480314965" bottom="0.78740157480314965" header="0.31496062992125984" footer="0.31496062992125984"/>
  <pageSetup paperSize="9" scale="64" fitToHeight="0" orientation="landscape"/>
  <headerFooter>
    <oddFooter>&amp;L&amp;D&amp;Cwww.draw2design.nl -- 0548-613339 - info@draw2design.nl&amp;RBlad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9"/>
  <sheetViews>
    <sheetView showZeros="0" zoomScaleNormal="100" workbookViewId="0">
      <selection activeCell="D6" sqref="D6:F6"/>
    </sheetView>
  </sheetViews>
  <sheetFormatPr defaultColWidth="11.44140625" defaultRowHeight="14.4" x14ac:dyDescent="0.3"/>
  <cols>
    <col min="1" max="1" width="13.109375" customWidth="1"/>
    <col min="2" max="2" width="8.6640625" customWidth="1"/>
    <col min="3" max="3" width="28.6640625" customWidth="1"/>
    <col min="4" max="4" width="14.88671875" customWidth="1"/>
    <col min="5" max="6" width="24.6640625" customWidth="1"/>
    <col min="7" max="7" width="15.6640625" customWidth="1"/>
    <col min="8" max="8" width="28.6640625" customWidth="1"/>
    <col min="9" max="10" width="10.6640625" customWidth="1"/>
    <col min="11" max="11" width="0" hidden="1" customWidth="1"/>
  </cols>
  <sheetData>
    <row r="1" spans="1:11" s="81" customFormat="1" ht="39.9" customHeight="1" x14ac:dyDescent="0.5">
      <c r="A1" s="217" t="s">
        <v>59</v>
      </c>
      <c r="B1" s="218"/>
      <c r="C1" s="218"/>
      <c r="D1" s="218"/>
      <c r="E1" s="218"/>
      <c r="F1" s="218"/>
      <c r="G1" s="218"/>
      <c r="H1" s="218"/>
      <c r="I1" s="218"/>
      <c r="J1" s="219"/>
    </row>
    <row r="2" spans="1:11" x14ac:dyDescent="0.3">
      <c r="A2" s="118"/>
      <c r="B2" s="118"/>
      <c r="C2" s="119"/>
      <c r="D2" s="118"/>
      <c r="E2" s="121"/>
      <c r="F2" s="121"/>
      <c r="G2" s="119"/>
      <c r="H2" s="119"/>
      <c r="I2" s="120"/>
      <c r="J2" s="120"/>
    </row>
    <row r="3" spans="1:11" s="52" customFormat="1" ht="15.6" customHeight="1" x14ac:dyDescent="0.3">
      <c r="A3" s="122" t="s">
        <v>252</v>
      </c>
      <c r="B3" s="123" t="s">
        <v>253</v>
      </c>
      <c r="C3" s="124"/>
      <c r="D3" s="125" t="s">
        <v>254</v>
      </c>
      <c r="E3" s="125" t="s">
        <v>255</v>
      </c>
      <c r="F3" s="125"/>
      <c r="G3" s="125"/>
      <c r="H3" s="126"/>
      <c r="I3" s="127"/>
      <c r="J3" s="128"/>
    </row>
    <row r="4" spans="1:11" s="52" customFormat="1" ht="15.6" customHeight="1" x14ac:dyDescent="0.3">
      <c r="A4" s="117" t="s">
        <v>256</v>
      </c>
      <c r="B4" s="43" t="s">
        <v>257</v>
      </c>
      <c r="D4" s="45" t="s">
        <v>258</v>
      </c>
      <c r="E4" s="45" t="s">
        <v>259</v>
      </c>
      <c r="F4" s="45"/>
      <c r="G4" s="45"/>
      <c r="H4" s="6"/>
      <c r="I4" s="7"/>
      <c r="J4" s="8"/>
    </row>
    <row r="5" spans="1:11" s="52" customFormat="1" ht="15.6" customHeight="1" x14ac:dyDescent="0.3">
      <c r="A5" s="117" t="s">
        <v>260</v>
      </c>
      <c r="B5" s="43" t="s">
        <v>261</v>
      </c>
      <c r="D5" s="44" t="s">
        <v>262</v>
      </c>
      <c r="E5" s="45" t="s">
        <v>263</v>
      </c>
      <c r="F5" s="45"/>
      <c r="G5" s="45"/>
      <c r="H5" s="6"/>
      <c r="I5" s="7"/>
      <c r="J5" s="8"/>
    </row>
    <row r="6" spans="1:11" s="52" customFormat="1" ht="15.6" customHeight="1" x14ac:dyDescent="0.3">
      <c r="A6" s="129" t="s">
        <v>264</v>
      </c>
      <c r="B6" s="51" t="s">
        <v>265</v>
      </c>
      <c r="C6" s="50"/>
      <c r="D6" s="51" t="s">
        <v>266</v>
      </c>
      <c r="E6" s="51" t="s">
        <v>267</v>
      </c>
      <c r="F6" s="51"/>
      <c r="G6" s="51"/>
      <c r="H6" s="9"/>
      <c r="I6" s="10"/>
      <c r="J6" s="11"/>
    </row>
    <row r="7" spans="1:11" x14ac:dyDescent="0.3">
      <c r="A7" s="17"/>
      <c r="B7" s="12"/>
      <c r="C7" s="13"/>
      <c r="D7" s="14"/>
      <c r="E7" s="14"/>
      <c r="F7" s="13"/>
      <c r="G7" s="15"/>
      <c r="H7" s="15"/>
      <c r="I7" s="16"/>
      <c r="J7" s="17"/>
    </row>
    <row r="8" spans="1:11" x14ac:dyDescent="0.3">
      <c r="A8" s="30" t="s">
        <v>268</v>
      </c>
      <c r="B8" s="30" t="s">
        <v>269</v>
      </c>
      <c r="C8" s="30" t="s">
        <v>270</v>
      </c>
      <c r="D8" s="30" t="s">
        <v>271</v>
      </c>
      <c r="E8" s="30" t="s">
        <v>272</v>
      </c>
      <c r="F8" s="30" t="s">
        <v>273</v>
      </c>
      <c r="G8" s="30" t="s">
        <v>69</v>
      </c>
      <c r="H8" s="30" t="s">
        <v>270</v>
      </c>
      <c r="I8" s="30" t="s">
        <v>274</v>
      </c>
      <c r="J8" s="30" t="s">
        <v>275</v>
      </c>
    </row>
    <row r="9" spans="1:11" s="57" customFormat="1" ht="20.100000000000001" customHeight="1" x14ac:dyDescent="0.3">
      <c r="A9" s="26" t="s">
        <v>276</v>
      </c>
      <c r="B9" s="136" t="s">
        <v>277</v>
      </c>
      <c r="C9" s="26" t="s">
        <v>278</v>
      </c>
      <c r="D9" s="137" t="s">
        <v>279</v>
      </c>
      <c r="E9" s="26" t="s">
        <v>280</v>
      </c>
      <c r="F9" s="26" t="s">
        <v>281</v>
      </c>
      <c r="G9" s="26" t="s">
        <v>282</v>
      </c>
      <c r="H9" s="56" t="s">
        <v>283</v>
      </c>
      <c r="I9" s="138" t="s">
        <v>284</v>
      </c>
      <c r="J9" s="138" t="s">
        <v>285</v>
      </c>
      <c r="K9" s="57" t="s">
        <v>286</v>
      </c>
    </row>
  </sheetData>
  <autoFilter ref="A8:J9" xr:uid="{00000000-0009-0000-0000-000006000000}"/>
  <mergeCells count="1">
    <mergeCell ref="A1:J1"/>
  </mergeCells>
  <conditionalFormatting sqref="A4:A5">
    <cfRule type="expression" dxfId="121" priority="9">
      <formula>$N4=1</formula>
    </cfRule>
  </conditionalFormatting>
  <conditionalFormatting sqref="A6">
    <cfRule type="expression" dxfId="120" priority="6">
      <formula>$O4=1</formula>
    </cfRule>
  </conditionalFormatting>
  <conditionalFormatting sqref="A1:Z2 A3 G3:Z6 A7:Z1048576">
    <cfRule type="expression" dxfId="119" priority="10">
      <formula>$K1=1</formula>
    </cfRule>
  </conditionalFormatting>
  <conditionalFormatting sqref="B3:B5">
    <cfRule type="expression" dxfId="118" priority="7">
      <formula>$N3=1</formula>
    </cfRule>
  </conditionalFormatting>
  <conditionalFormatting sqref="B6">
    <cfRule type="expression" dxfId="117" priority="5">
      <formula>$O6=1</formula>
    </cfRule>
  </conditionalFormatting>
  <conditionalFormatting sqref="D3:F3 D5:F5">
    <cfRule type="expression" dxfId="116" priority="8">
      <formula>$N3=1</formula>
    </cfRule>
  </conditionalFormatting>
  <conditionalFormatting sqref="D4:F4">
    <cfRule type="expression" dxfId="115" priority="3">
      <formula>$O4=1</formula>
    </cfRule>
  </conditionalFormatting>
  <conditionalFormatting sqref="D6:F6">
    <cfRule type="expression" dxfId="114" priority="1">
      <formula>$O6=1</formula>
    </cfRule>
  </conditionalFormatting>
  <pageMargins left="0.70866141732283472" right="0.70866141732283472" top="0.78740157480314965" bottom="0.78740157480314965" header="0.31496062992125984" footer="0.31496062992125984"/>
  <pageSetup paperSize="9" scale="68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"/>
  <sheetViews>
    <sheetView zoomScaleNormal="100" workbookViewId="0">
      <selection activeCell="F21" sqref="F21"/>
    </sheetView>
  </sheetViews>
  <sheetFormatPr defaultColWidth="9.109375" defaultRowHeight="14.4" x14ac:dyDescent="0.3"/>
  <cols>
    <col min="1" max="1" width="7.6640625" customWidth="1"/>
    <col min="2" max="9" width="16.6640625" customWidth="1"/>
    <col min="10" max="10" width="28.6640625" customWidth="1"/>
    <col min="11" max="11" width="12.6640625" customWidth="1"/>
  </cols>
  <sheetData>
    <row r="1" spans="1:10" ht="39.9" customHeight="1" x14ac:dyDescent="0.3">
      <c r="A1" s="220" t="s">
        <v>287</v>
      </c>
      <c r="B1" s="221"/>
      <c r="C1" s="221"/>
      <c r="D1" s="221"/>
      <c r="E1" s="221"/>
      <c r="F1" s="221"/>
      <c r="G1" s="221"/>
      <c r="H1" s="221"/>
      <c r="I1" s="221"/>
      <c r="J1" s="222"/>
    </row>
    <row r="4" spans="1:10" ht="21.9" customHeight="1" x14ac:dyDescent="0.3">
      <c r="A4" s="60"/>
      <c r="B4" s="60"/>
      <c r="C4" s="60"/>
      <c r="D4" s="60"/>
      <c r="E4" s="60"/>
      <c r="F4" s="60"/>
      <c r="G4" s="60"/>
      <c r="H4" s="60"/>
      <c r="I4" s="60"/>
    </row>
    <row r="5" spans="1:10" ht="21.9" customHeight="1" x14ac:dyDescent="0.3">
      <c r="A5" s="60"/>
      <c r="B5" s="60"/>
      <c r="C5" s="60"/>
      <c r="D5" s="60"/>
      <c r="E5" s="60"/>
      <c r="F5" s="60"/>
      <c r="G5" s="60"/>
      <c r="H5" s="60"/>
      <c r="I5" s="60"/>
    </row>
    <row r="6" spans="1:10" ht="21.9" customHeight="1" x14ac:dyDescent="0.3">
      <c r="A6" s="61"/>
      <c r="B6" s="61"/>
      <c r="C6" s="61"/>
      <c r="D6" s="61"/>
      <c r="E6" s="61"/>
      <c r="F6" s="61"/>
      <c r="G6" s="61"/>
      <c r="H6" s="61"/>
      <c r="I6" s="61"/>
    </row>
    <row r="7" spans="1:10" ht="21.9" customHeight="1" x14ac:dyDescent="0.3">
      <c r="A7" s="62"/>
      <c r="B7" s="62"/>
      <c r="C7" s="62"/>
      <c r="D7" s="62"/>
      <c r="E7" s="62"/>
      <c r="F7" s="62"/>
      <c r="G7" s="62"/>
      <c r="H7" s="62"/>
      <c r="I7" s="62"/>
    </row>
    <row r="8" spans="1:10" ht="21.9" customHeight="1" x14ac:dyDescent="0.3">
      <c r="A8" s="61"/>
      <c r="B8" s="61"/>
      <c r="C8" s="61"/>
      <c r="D8" s="61"/>
      <c r="E8" s="61"/>
      <c r="F8" s="61"/>
      <c r="G8" s="61"/>
      <c r="H8" s="61"/>
      <c r="I8" s="61"/>
    </row>
    <row r="9" spans="1:10" ht="21.9" customHeight="1" x14ac:dyDescent="0.3">
      <c r="A9" s="62"/>
      <c r="B9" s="62"/>
      <c r="C9" s="62"/>
      <c r="D9" s="62"/>
      <c r="E9" s="62"/>
      <c r="F9" s="62"/>
      <c r="G9" s="62"/>
      <c r="H9" s="62"/>
      <c r="I9" s="62"/>
    </row>
    <row r="10" spans="1:10" ht="21.9" customHeight="1" x14ac:dyDescent="0.3">
      <c r="A10" s="60"/>
      <c r="B10" s="60"/>
      <c r="C10" s="60"/>
      <c r="D10" s="60"/>
      <c r="E10" s="60"/>
      <c r="F10" s="60"/>
      <c r="G10" s="60"/>
      <c r="H10" s="60"/>
      <c r="I10" s="60"/>
    </row>
    <row r="11" spans="1:10" ht="21.9" customHeight="1" x14ac:dyDescent="0.3">
      <c r="A11" s="60"/>
      <c r="B11" s="60"/>
      <c r="C11" s="60"/>
      <c r="D11" s="60"/>
      <c r="E11" s="60"/>
      <c r="F11" s="60"/>
      <c r="G11" s="60"/>
      <c r="H11" s="60"/>
      <c r="I11" s="60"/>
    </row>
    <row r="12" spans="1:10" ht="21.9" customHeight="1" x14ac:dyDescent="0.3">
      <c r="A12" s="60"/>
      <c r="B12" s="60"/>
      <c r="C12" s="60"/>
      <c r="D12" s="60"/>
      <c r="E12" s="60"/>
      <c r="F12" s="60"/>
      <c r="G12" s="60"/>
      <c r="H12" s="60"/>
      <c r="I12" s="60"/>
    </row>
    <row r="13" spans="1:10" ht="21.9" customHeight="1" x14ac:dyDescent="0.3">
      <c r="A13" s="60"/>
      <c r="B13" s="60"/>
      <c r="C13" s="60"/>
      <c r="D13" s="60"/>
      <c r="E13" s="60"/>
      <c r="F13" s="60"/>
      <c r="G13" s="60"/>
      <c r="H13" s="60"/>
      <c r="I13" s="60"/>
    </row>
    <row r="14" spans="1:10" ht="21.9" customHeight="1" x14ac:dyDescent="0.3">
      <c r="A14" s="60"/>
      <c r="B14" s="60"/>
      <c r="C14" s="60"/>
      <c r="D14" s="60"/>
      <c r="E14" s="60"/>
      <c r="F14" s="60"/>
      <c r="G14" s="60"/>
      <c r="H14" s="60"/>
      <c r="I14" s="60"/>
    </row>
    <row r="15" spans="1:10" ht="21.9" customHeight="1" x14ac:dyDescent="0.3">
      <c r="A15" s="60"/>
      <c r="B15" s="60"/>
      <c r="C15" s="60"/>
      <c r="D15" s="60"/>
      <c r="E15" s="60"/>
      <c r="F15" s="60"/>
      <c r="G15" s="60"/>
      <c r="H15" s="60"/>
      <c r="I15" s="60"/>
    </row>
    <row r="16" spans="1:10" ht="21.9" customHeight="1" x14ac:dyDescent="0.3">
      <c r="A16" s="60"/>
      <c r="B16" s="60"/>
      <c r="C16" s="60"/>
      <c r="D16" s="60"/>
      <c r="E16" s="60"/>
      <c r="F16" s="60"/>
      <c r="G16" s="60"/>
      <c r="H16" s="60"/>
      <c r="I16" s="60"/>
    </row>
    <row r="17" spans="1:9" ht="21.9" customHeight="1" x14ac:dyDescent="0.3">
      <c r="A17" s="60"/>
      <c r="B17" s="60"/>
      <c r="C17" s="60"/>
      <c r="D17" s="60"/>
      <c r="E17" s="60"/>
      <c r="F17" s="60"/>
      <c r="G17" s="60"/>
      <c r="H17" s="60"/>
      <c r="I17" s="60"/>
    </row>
    <row r="18" spans="1:9" ht="21.9" customHeight="1" x14ac:dyDescent="0.3">
      <c r="A18" s="60"/>
      <c r="B18" s="60"/>
      <c r="C18" s="60"/>
      <c r="D18" s="60"/>
      <c r="E18" s="60"/>
      <c r="F18" s="60"/>
      <c r="G18" s="60"/>
      <c r="H18" s="60"/>
      <c r="I18" s="60"/>
    </row>
    <row r="19" spans="1:9" ht="21.9" customHeight="1" x14ac:dyDescent="0.3">
      <c r="A19" s="60"/>
      <c r="B19" s="60"/>
      <c r="C19" s="60"/>
      <c r="D19" s="60"/>
      <c r="E19" s="60"/>
      <c r="F19" s="60"/>
      <c r="G19" s="60"/>
      <c r="H19" s="60"/>
      <c r="I19" s="60"/>
    </row>
    <row r="20" spans="1:9" ht="20.100000000000001" customHeight="1" x14ac:dyDescent="0.3"/>
    <row r="21" spans="1:9" ht="20.100000000000001" customHeight="1" x14ac:dyDescent="0.3"/>
    <row r="22" spans="1:9" ht="20.100000000000001" customHeight="1" x14ac:dyDescent="0.3"/>
    <row r="23" spans="1:9" ht="20.100000000000001" customHeight="1" x14ac:dyDescent="0.3"/>
    <row r="24" spans="1:9" ht="20.100000000000001" customHeight="1" x14ac:dyDescent="0.3"/>
    <row r="25" spans="1:9" ht="20.100000000000001" customHeight="1" x14ac:dyDescent="0.3"/>
    <row r="26" spans="1:9" ht="20.100000000000001" customHeight="1" x14ac:dyDescent="0.3"/>
    <row r="27" spans="1:9" ht="20.100000000000001" customHeight="1" x14ac:dyDescent="0.3"/>
    <row r="28" spans="1:9" ht="20.100000000000001" customHeight="1" x14ac:dyDescent="0.3"/>
    <row r="29" spans="1:9" ht="20.100000000000001" customHeight="1" x14ac:dyDescent="0.3"/>
    <row r="30" spans="1:9" ht="20.100000000000001" customHeight="1" x14ac:dyDescent="0.3"/>
    <row r="31" spans="1:9" ht="20.100000000000001" customHeight="1" x14ac:dyDescent="0.3"/>
    <row r="32" spans="1:9" ht="20.100000000000001" customHeight="1" x14ac:dyDescent="0.3"/>
    <row r="33" ht="20.100000000000001" customHeight="1" x14ac:dyDescent="0.3"/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/>
  <headerFooter>
    <oddFooter>&amp;L&amp;D&amp;Cwww.draw2design.nl -- 0548-613339 - info@draw2design.nl&amp;RBlad &amp;P /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M29"/>
  <sheetViews>
    <sheetView showZeros="0" zoomScaleNormal="100" workbookViewId="0">
      <selection activeCell="A12" sqref="A12"/>
    </sheetView>
  </sheetViews>
  <sheetFormatPr defaultColWidth="11.44140625" defaultRowHeight="14.4" x14ac:dyDescent="0.3"/>
  <cols>
    <col min="1" max="1" width="13" customWidth="1"/>
    <col min="2" max="2" width="8.6640625" customWidth="1"/>
    <col min="3" max="3" width="33.6640625" customWidth="1"/>
    <col min="4" max="4" width="27.6640625" customWidth="1"/>
    <col min="5" max="8" width="14.6640625" customWidth="1"/>
    <col min="9" max="10" width="18.6640625" customWidth="1"/>
    <col min="11" max="11" width="19.44140625" customWidth="1"/>
    <col min="12" max="12" width="18.6640625" customWidth="1"/>
    <col min="13" max="13" width="0" hidden="1" customWidth="1"/>
  </cols>
  <sheetData>
    <row r="1" spans="1:13" ht="39.9" customHeight="1" x14ac:dyDescent="0.3">
      <c r="A1" s="223" t="s">
        <v>288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3" x14ac:dyDescent="0.3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3" s="52" customFormat="1" ht="15.6" customHeight="1" x14ac:dyDescent="0.3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3" s="52" customFormat="1" ht="15.6" customHeight="1" x14ac:dyDescent="0.3">
      <c r="A4" s="223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3" s="52" customFormat="1" ht="15.6" customHeight="1" x14ac:dyDescent="0.3">
      <c r="A5" s="210" t="str">
        <f ca="1">_xlfn.TEXTJOIN("  |  ",TRUE,var!A5&amp;TEXT(var!B5,"dd-mm-jjjj"),var!A1&amp;var!B1,var!A2&amp;var!B2,var!A3&amp;var!B3,var!A4&amp;var!B4)</f>
        <v>Datum:06-08-2024  |  Opdrachtgever:Voorbeeld productieset  |  Project:Woning te Nijverdal  |  Onderdeel:Herkwerk en schermen  |  Getekend:BTT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</row>
    <row r="6" spans="1:13" s="52" customFormat="1" ht="15.6" customHeight="1" x14ac:dyDescent="0.3">
      <c r="A6" s="210" t="str">
        <f>_xlfn.TEXTJOIN("  |  ",TRUE,var!C1&amp;var!D1,var!C2&amp;var!D2,var!C3&amp;var!D3,var!C4&amp;var!D4,var!C5&amp;var!D5)</f>
        <v>Klantorder:2024.03  |  D2D order:B24-1220  |  Deelproject:01  |  Revisie:B  |  Fase:A</v>
      </c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3" s="52" customFormat="1" ht="15.6" customHeight="1" x14ac:dyDescent="0.3">
      <c r="A7" s="211"/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3" x14ac:dyDescent="0.3">
      <c r="A8" s="17"/>
      <c r="B8" s="12"/>
      <c r="C8" s="13"/>
      <c r="D8" s="15"/>
      <c r="E8" s="13"/>
      <c r="F8" s="14"/>
      <c r="G8" s="15"/>
      <c r="H8" s="14"/>
      <c r="I8" s="15"/>
      <c r="J8" s="16"/>
      <c r="K8" s="16"/>
      <c r="L8" s="17"/>
    </row>
    <row r="9" spans="1:13" x14ac:dyDescent="0.3">
      <c r="A9" s="30" t="s">
        <v>161</v>
      </c>
      <c r="B9" s="30" t="s">
        <v>162</v>
      </c>
      <c r="C9" s="30" t="s">
        <v>163</v>
      </c>
      <c r="D9" s="30" t="s">
        <v>164</v>
      </c>
      <c r="E9" s="30" t="s">
        <v>165</v>
      </c>
      <c r="F9" s="30" t="s">
        <v>166</v>
      </c>
      <c r="G9" s="30" t="s">
        <v>289</v>
      </c>
      <c r="H9" s="30" t="s">
        <v>290</v>
      </c>
      <c r="I9" s="30" t="s">
        <v>168</v>
      </c>
      <c r="J9" s="30" t="s">
        <v>232</v>
      </c>
      <c r="K9" s="64" t="s">
        <v>233</v>
      </c>
      <c r="L9" s="64" t="s">
        <v>234</v>
      </c>
    </row>
    <row r="11" spans="1:13" x14ac:dyDescent="0.3">
      <c r="A11" s="145" t="s">
        <v>291</v>
      </c>
      <c r="B11" s="19"/>
      <c r="C11" s="20"/>
      <c r="D11" s="154"/>
      <c r="E11" s="23"/>
      <c r="F11" s="23"/>
      <c r="G11" s="23"/>
      <c r="H11" s="23"/>
      <c r="I11" s="23"/>
      <c r="J11" s="23"/>
      <c r="K11" s="23"/>
      <c r="L11" s="23"/>
    </row>
    <row r="12" spans="1:13" x14ac:dyDescent="0.3">
      <c r="A12" s="136">
        <v>149</v>
      </c>
      <c r="B12" s="136">
        <v>2</v>
      </c>
      <c r="C12" s="26" t="s">
        <v>180</v>
      </c>
      <c r="D12" s="56" t="s">
        <v>181</v>
      </c>
      <c r="E12" s="137">
        <v>60</v>
      </c>
      <c r="F12" s="137">
        <v>60</v>
      </c>
      <c r="G12" s="137">
        <v>2</v>
      </c>
      <c r="H12" s="137">
        <v>120</v>
      </c>
      <c r="I12" s="26" t="s">
        <v>79</v>
      </c>
      <c r="J12" s="138">
        <v>1.5281599999999999E-2</v>
      </c>
      <c r="K12" s="138">
        <v>1.90098E-2</v>
      </c>
      <c r="L12" s="138">
        <v>3.8019699999999997E-2</v>
      </c>
      <c r="M12">
        <v>0</v>
      </c>
    </row>
    <row r="13" spans="1:13" ht="15.6" x14ac:dyDescent="0.3">
      <c r="B13" s="181">
        <f>SUBTOTAL(9, B12:B12)</f>
        <v>2</v>
      </c>
      <c r="H13" s="183">
        <f>SUBTOTAL(9, H12:H12)</f>
        <v>120</v>
      </c>
      <c r="J13" s="184">
        <f>SUBTOTAL(9, J12:J12)</f>
        <v>1.5281599999999999E-2</v>
      </c>
      <c r="L13" s="184">
        <f>SUBTOTAL(9, L12:L12)</f>
        <v>3.8019699999999997E-2</v>
      </c>
    </row>
    <row r="15" spans="1:13" x14ac:dyDescent="0.3">
      <c r="A15" s="145" t="s">
        <v>292</v>
      </c>
      <c r="B15" s="19"/>
      <c r="C15" s="20"/>
      <c r="D15" s="154"/>
      <c r="E15" s="23"/>
      <c r="F15" s="23"/>
      <c r="G15" s="23"/>
      <c r="H15" s="23"/>
      <c r="I15" s="23"/>
      <c r="J15" s="23"/>
      <c r="K15" s="23"/>
      <c r="L15" s="23"/>
    </row>
    <row r="16" spans="1:13" x14ac:dyDescent="0.3">
      <c r="A16" s="136">
        <v>150</v>
      </c>
      <c r="B16" s="136">
        <v>4</v>
      </c>
      <c r="C16" s="26" t="s">
        <v>224</v>
      </c>
      <c r="D16" s="56" t="s">
        <v>225</v>
      </c>
      <c r="E16" s="137">
        <v>50</v>
      </c>
      <c r="F16" s="137">
        <v>47</v>
      </c>
      <c r="G16" s="137">
        <v>2</v>
      </c>
      <c r="H16" s="137">
        <v>200</v>
      </c>
      <c r="I16" s="26" t="s">
        <v>79</v>
      </c>
      <c r="J16" s="138">
        <v>1.6506900000000001E-2</v>
      </c>
      <c r="K16" s="138">
        <v>1.0130200000000001E-2</v>
      </c>
      <c r="L16" s="138">
        <v>4.0520899999999999E-2</v>
      </c>
      <c r="M16">
        <v>0</v>
      </c>
    </row>
    <row r="17" spans="1:13" ht="15.6" x14ac:dyDescent="0.3">
      <c r="B17" s="181">
        <f>SUBTOTAL(9, B16:B16)</f>
        <v>4</v>
      </c>
      <c r="H17" s="183">
        <f>SUBTOTAL(9, H16:H16)</f>
        <v>200</v>
      </c>
      <c r="J17" s="184">
        <f>SUBTOTAL(9, J16:J16)</f>
        <v>1.6506900000000001E-2</v>
      </c>
      <c r="L17" s="184">
        <f>SUBTOTAL(9, L16:L16)</f>
        <v>4.0520899999999999E-2</v>
      </c>
    </row>
    <row r="19" spans="1:13" x14ac:dyDescent="0.3">
      <c r="A19" s="145" t="s">
        <v>293</v>
      </c>
      <c r="B19" s="19"/>
      <c r="C19" s="20"/>
      <c r="D19" s="154"/>
      <c r="E19" s="23"/>
      <c r="F19" s="23"/>
      <c r="G19" s="23"/>
      <c r="H19" s="23"/>
      <c r="I19" s="23"/>
      <c r="J19" s="23"/>
      <c r="K19" s="23"/>
      <c r="L19" s="23"/>
    </row>
    <row r="20" spans="1:13" x14ac:dyDescent="0.3">
      <c r="A20" s="136">
        <v>151</v>
      </c>
      <c r="B20" s="136">
        <v>23</v>
      </c>
      <c r="C20" s="26" t="s">
        <v>212</v>
      </c>
      <c r="D20" s="56" t="s">
        <v>213</v>
      </c>
      <c r="E20" s="137">
        <v>100</v>
      </c>
      <c r="F20" s="137">
        <v>25</v>
      </c>
      <c r="G20" s="137">
        <v>5</v>
      </c>
      <c r="H20" s="137">
        <v>2300</v>
      </c>
      <c r="I20" s="26" t="s">
        <v>79</v>
      </c>
      <c r="J20" s="138">
        <v>0.1422937</v>
      </c>
      <c r="K20" s="138">
        <v>2.8829500000000001E-2</v>
      </c>
      <c r="L20" s="138">
        <v>0.66307819999999995</v>
      </c>
      <c r="M20">
        <v>0</v>
      </c>
    </row>
    <row r="21" spans="1:13" ht="15.6" x14ac:dyDescent="0.3">
      <c r="B21" s="181">
        <f>SUBTOTAL(9, B20:B20)</f>
        <v>23</v>
      </c>
      <c r="H21" s="183">
        <f>SUBTOTAL(9, H20:H20)</f>
        <v>2300</v>
      </c>
      <c r="J21" s="184">
        <f>SUBTOTAL(9, J20:J20)</f>
        <v>0.1422937</v>
      </c>
      <c r="L21" s="184">
        <f>SUBTOTAL(9, L20:L20)</f>
        <v>0.66307819999999995</v>
      </c>
    </row>
    <row r="23" spans="1:13" x14ac:dyDescent="0.3">
      <c r="A23" s="145" t="s">
        <v>294</v>
      </c>
      <c r="B23" s="19"/>
      <c r="C23" s="20"/>
      <c r="D23" s="154"/>
      <c r="E23" s="23"/>
      <c r="F23" s="23"/>
      <c r="G23" s="23"/>
      <c r="H23" s="23"/>
      <c r="I23" s="23"/>
      <c r="J23" s="23"/>
      <c r="K23" s="23"/>
      <c r="L23" s="23"/>
    </row>
    <row r="24" spans="1:13" x14ac:dyDescent="0.3">
      <c r="A24" s="136">
        <v>152</v>
      </c>
      <c r="B24" s="136">
        <v>13</v>
      </c>
      <c r="C24" s="26" t="s">
        <v>182</v>
      </c>
      <c r="D24" s="56" t="s">
        <v>176</v>
      </c>
      <c r="E24" s="137">
        <v>160</v>
      </c>
      <c r="F24" s="137">
        <v>100</v>
      </c>
      <c r="G24" s="137">
        <v>12</v>
      </c>
      <c r="H24" s="137">
        <v>2079</v>
      </c>
      <c r="I24" s="26" t="s">
        <v>79</v>
      </c>
      <c r="J24" s="138">
        <v>0.44518269999999999</v>
      </c>
      <c r="K24" s="138">
        <v>0.42614170000000001</v>
      </c>
      <c r="L24" s="138">
        <v>5.5398421999999998</v>
      </c>
      <c r="M24">
        <v>0</v>
      </c>
    </row>
    <row r="25" spans="1:13" ht="15.6" x14ac:dyDescent="0.3">
      <c r="B25" s="181">
        <f>SUBTOTAL(9, B24:B24)</f>
        <v>13</v>
      </c>
      <c r="H25" s="183">
        <f>SUBTOTAL(9, H24:H24)</f>
        <v>2079</v>
      </c>
      <c r="J25" s="184">
        <f>SUBTOTAL(9, J24:J24)</f>
        <v>0.44518269999999999</v>
      </c>
      <c r="L25" s="184">
        <f>SUBTOTAL(9, L24:L24)</f>
        <v>5.5398421999999998</v>
      </c>
    </row>
    <row r="27" spans="1:13" x14ac:dyDescent="0.3">
      <c r="A27" s="145" t="s">
        <v>295</v>
      </c>
      <c r="B27" s="19"/>
      <c r="C27" s="20"/>
      <c r="D27" s="154"/>
      <c r="E27" s="23"/>
      <c r="F27" s="23"/>
      <c r="G27" s="23"/>
      <c r="H27" s="23"/>
      <c r="I27" s="23"/>
      <c r="J27" s="23"/>
      <c r="K27" s="23"/>
      <c r="L27" s="23"/>
    </row>
    <row r="28" spans="1:13" x14ac:dyDescent="0.3">
      <c r="A28" s="136">
        <v>153</v>
      </c>
      <c r="B28" s="136">
        <v>1</v>
      </c>
      <c r="C28" s="26" t="s">
        <v>217</v>
      </c>
      <c r="D28" s="56" t="s">
        <v>181</v>
      </c>
      <c r="E28" s="137">
        <v>60</v>
      </c>
      <c r="F28" s="137">
        <v>60</v>
      </c>
      <c r="G28" s="137">
        <v>2</v>
      </c>
      <c r="H28" s="137">
        <v>60</v>
      </c>
      <c r="I28" s="26" t="s">
        <v>79</v>
      </c>
      <c r="J28" s="138">
        <v>7.6407999999999997E-3</v>
      </c>
      <c r="K28" s="138">
        <v>1.90098E-2</v>
      </c>
      <c r="L28" s="138">
        <v>1.90098E-2</v>
      </c>
      <c r="M28">
        <v>0</v>
      </c>
    </row>
    <row r="29" spans="1:13" ht="15.6" x14ac:dyDescent="0.3">
      <c r="B29" s="181">
        <f>SUBTOTAL(9, B28:B28)</f>
        <v>1</v>
      </c>
      <c r="H29" s="183">
        <f>SUBTOTAL(9, H28:H28)</f>
        <v>60</v>
      </c>
      <c r="J29" s="184">
        <f>SUBTOTAL(9, J28:J28)</f>
        <v>7.6407999999999997E-3</v>
      </c>
      <c r="L29" s="184">
        <f>SUBTOTAL(9, L28:L28)</f>
        <v>1.90098E-2</v>
      </c>
    </row>
  </sheetData>
  <mergeCells count="4">
    <mergeCell ref="A1:L4"/>
    <mergeCell ref="A5:L5"/>
    <mergeCell ref="A6:L6"/>
    <mergeCell ref="A7:L7"/>
  </mergeCells>
  <conditionalFormatting sqref="A1 M1:AB7 J8:AB8 G8:I12 A8:C1048576 E8:F1048576 M9:AB9 J10:AB12 G13:AB1048576">
    <cfRule type="expression" dxfId="113" priority="32">
      <formula>$M1=1</formula>
    </cfRule>
  </conditionalFormatting>
  <conditionalFormatting sqref="A5:A6">
    <cfRule type="expression" dxfId="112" priority="13">
      <formula>$Q7=1</formula>
    </cfRule>
  </conditionalFormatting>
  <conditionalFormatting sqref="A7">
    <cfRule type="expression" dxfId="111" priority="12">
      <formula>$Q5=1</formula>
    </cfRule>
  </conditionalFormatting>
  <conditionalFormatting sqref="D10">
    <cfRule type="expression" dxfId="109" priority="17">
      <formula>$M10=1</formula>
    </cfRule>
  </conditionalFormatting>
  <conditionalFormatting sqref="D13:D151">
    <cfRule type="expression" dxfId="108" priority="15">
      <formula>$M13=1</formula>
    </cfRule>
  </conditionalFormatting>
  <conditionalFormatting sqref="J9:L9">
    <cfRule type="expression" dxfId="107" priority="21">
      <formula>$Q9=1</formula>
    </cfRule>
  </conditionalFormatting>
  <pageMargins left="0.70866141732283472" right="0.70866141732283472" top="0.78740157480314965" bottom="0.78740157480314965" header="0.31496062992125984" footer="0.31496062992125984"/>
  <pageSetup paperSize="9" scale="72" fitToHeight="0" orientation="landscape"/>
  <headerFooter>
    <oddFooter>&amp;L&amp;D&amp;Cwww.draw2design.nl -- 0548-613339 - info@draw2design.nl&amp;RBlad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id="{4FC96B08-B4C9-44AA-A255-D7EC5A908577}">
            <xm:f>Monolijst!$J8=1</xm:f>
            <x14:dxf>
              <fill>
                <patternFill>
                  <bgColor theme="0" tint="-4.9989318521683403E-2"/>
                </patternFill>
              </fill>
            </x14:dxf>
          </x14:cfRule>
          <xm:sqref>D8:D9 D11:D12 D152:D1048576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25</vt:i4>
      </vt:variant>
      <vt:variant>
        <vt:lpstr>Benoemde bereiken</vt:lpstr>
      </vt:variant>
      <vt:variant>
        <vt:i4>27</vt:i4>
      </vt:variant>
    </vt:vector>
  </HeadingPairs>
  <TitlesOfParts>
    <vt:vector size="52" baseType="lpstr">
      <vt:lpstr>Settings</vt:lpstr>
      <vt:lpstr>Bar settings</vt:lpstr>
      <vt:lpstr>Structuur</vt:lpstr>
      <vt:lpstr>Merken-Losse Delen</vt:lpstr>
      <vt:lpstr>Monolijst</vt:lpstr>
      <vt:lpstr>Profielen</vt:lpstr>
      <vt:lpstr>List of sawn beams</vt:lpstr>
      <vt:lpstr>List of sawn profiles, Legend</vt:lpstr>
      <vt:lpstr>Plaatwerk</vt:lpstr>
      <vt:lpstr>Zetwerk</vt:lpstr>
      <vt:lpstr>Steel plates and metal sheets</vt:lpstr>
      <vt:lpstr>Gratings</vt:lpstr>
      <vt:lpstr>Glas</vt:lpstr>
      <vt:lpstr>Inkoop</vt:lpstr>
      <vt:lpstr>Behandeling</vt:lpstr>
      <vt:lpstr>Bevestigingsmiddelen</vt:lpstr>
      <vt:lpstr>Shipping list</vt:lpstr>
      <vt:lpstr>Quantity list, by part type</vt:lpstr>
      <vt:lpstr>Shipping list, short</vt:lpstr>
      <vt:lpstr>Zaaglijst</vt:lpstr>
      <vt:lpstr>Zaag-Totaal</vt:lpstr>
      <vt:lpstr>var</vt:lpstr>
      <vt:lpstr>Walslijst</vt:lpstr>
      <vt:lpstr>Textmap</vt:lpstr>
      <vt:lpstr>Trahecon bestellijst</vt:lpstr>
      <vt:lpstr>Behandeling!Afdruktitels</vt:lpstr>
      <vt:lpstr>Bevestigingsmiddelen!Afdruktitels</vt:lpstr>
      <vt:lpstr>Glas!Afdruktitels</vt:lpstr>
      <vt:lpstr>Gratings!Afdruktitels</vt:lpstr>
      <vt:lpstr>Inkoop!Afdruktitels</vt:lpstr>
      <vt:lpstr>'List of sawn beams'!Afdruktitels</vt:lpstr>
      <vt:lpstr>'Merken-Losse Delen'!Afdruktitels</vt:lpstr>
      <vt:lpstr>Monolijst!Afdruktitels</vt:lpstr>
      <vt:lpstr>Plaatwerk!Afdruktitels</vt:lpstr>
      <vt:lpstr>Profielen!Afdruktitels</vt:lpstr>
      <vt:lpstr>'Quantity list, by part type'!Afdruktitels</vt:lpstr>
      <vt:lpstr>'Shipping list'!Afdruktitels</vt:lpstr>
      <vt:lpstr>'Shipping list, short'!Afdruktitels</vt:lpstr>
      <vt:lpstr>'Steel plates and metal sheets'!Afdruktitels</vt:lpstr>
      <vt:lpstr>Structuur!Afdruktitels</vt:lpstr>
      <vt:lpstr>'Trahecon bestellijst'!Afdruktitels</vt:lpstr>
      <vt:lpstr>Walslijst!Afdruktitels</vt:lpstr>
      <vt:lpstr>Zaaglijst!Afdruktitels</vt:lpstr>
      <vt:lpstr>'Zaag-Totaal'!Afdruktitels</vt:lpstr>
      <vt:lpstr>Zetwerk!Afdruktitels</vt:lpstr>
      <vt:lpstr>BarTypesConfig</vt:lpstr>
      <vt:lpstr>BOMTemplateConfig</vt:lpstr>
      <vt:lpstr>ConsiderAssembling</vt:lpstr>
      <vt:lpstr>Language</vt:lpstr>
      <vt:lpstr>OutputRawData</vt:lpstr>
      <vt:lpstr>ProjectionMethod</vt:lpstr>
      <vt:lpstr>ScriptFile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Christian</dc:creator>
  <cp:lastModifiedBy>Raymond van Amersfoort | Draw2design</cp:lastModifiedBy>
  <cp:lastPrinted>2023-08-04T09:16:00Z</cp:lastPrinted>
  <dcterms:created xsi:type="dcterms:W3CDTF">2015-03-04T09:29:37Z</dcterms:created>
  <dcterms:modified xsi:type="dcterms:W3CDTF">2024-08-06T09:50:58Z</dcterms:modified>
</cp:coreProperties>
</file>